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9040" windowHeight="15840" activeTab="5"/>
  </bookViews>
  <sheets>
    <sheet name="2017" sheetId="1" r:id="rId1"/>
    <sheet name="2018" sheetId="4" r:id="rId2"/>
    <sheet name="2019" sheetId="5" r:id="rId3"/>
    <sheet name="2020" sheetId="6" r:id="rId4"/>
    <sheet name="2021" sheetId="7" r:id="rId5"/>
    <sheet name="2022" sheetId="8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7" i="8" l="1"/>
  <c r="F6" i="8" l="1"/>
  <c r="F9" i="8"/>
  <c r="F8" i="8"/>
  <c r="F5" i="8"/>
  <c r="F4" i="8"/>
  <c r="F6" i="7" l="1"/>
  <c r="F5" i="7"/>
  <c r="F8" i="7"/>
  <c r="F7" i="7"/>
  <c r="F4" i="7"/>
  <c r="F4" i="6" l="1"/>
  <c r="F6" i="6"/>
  <c r="F5" i="6"/>
  <c r="H8" i="5" l="1"/>
  <c r="H6" i="5"/>
  <c r="H4" i="5"/>
  <c r="J10" i="5"/>
  <c r="J4" i="5" l="1"/>
  <c r="J9" i="5"/>
  <c r="J8" i="5"/>
  <c r="F8" i="5"/>
  <c r="J7" i="5"/>
  <c r="J5" i="5"/>
  <c r="F10" i="5" l="1"/>
  <c r="F9" i="5"/>
  <c r="F11" i="5" l="1"/>
  <c r="F5" i="5"/>
  <c r="F6" i="5"/>
  <c r="F7" i="5"/>
  <c r="F4" i="5"/>
  <c r="J11" i="5"/>
  <c r="J6" i="5"/>
  <c r="G4" i="5" l="1"/>
  <c r="G6" i="5"/>
  <c r="G8" i="5"/>
  <c r="J7" i="4"/>
  <c r="J5" i="4"/>
  <c r="J4" i="4"/>
  <c r="F5" i="4" l="1"/>
  <c r="G5" i="4" s="1"/>
  <c r="F6" i="4"/>
  <c r="F7" i="4"/>
  <c r="G7" i="4" s="1"/>
  <c r="F4" i="4"/>
  <c r="G4" i="4" s="1"/>
  <c r="D14" i="1" l="1"/>
  <c r="G10" i="1"/>
  <c r="G7" i="1"/>
  <c r="G4" i="1"/>
  <c r="F5" i="1"/>
  <c r="F6" i="1"/>
  <c r="F7" i="1"/>
  <c r="F8" i="1"/>
  <c r="F9" i="1"/>
  <c r="F10" i="1"/>
  <c r="F11" i="1"/>
  <c r="F4" i="1"/>
  <c r="J14" i="5" l="1"/>
  <c r="J10" i="4"/>
</calcChain>
</file>

<file path=xl/sharedStrings.xml><?xml version="1.0" encoding="utf-8"?>
<sst xmlns="http://schemas.openxmlformats.org/spreadsheetml/2006/main" count="124" uniqueCount="39">
  <si>
    <t>Информация о среднемесячной заработной плате руководителей, их заместителей и главных бухгалтеров ЛОГКУ «Леноблэкоконтроль», подведомственного Комитету государственного экологического надзора Ленинградской области за 2017 год</t>
  </si>
  <si>
    <t>№ п/п</t>
  </si>
  <si>
    <t>Полное наименование</t>
  </si>
  <si>
    <t>Занимаемая должность</t>
  </si>
  <si>
    <t>Фамилия, имя, отчество</t>
  </si>
  <si>
    <t>Среднемесячная заработная плата, руб.</t>
  </si>
  <si>
    <t>1 </t>
  </si>
  <si>
    <t>Ленинградское областное государственное казенное учреждение «Государственная экологическая инспекция Ленинградской области» </t>
  </si>
  <si>
    <t>Исполняющий обязанности директора </t>
  </si>
  <si>
    <t> Колмагоров Николай Васильевич</t>
  </si>
  <si>
    <t>Усов Максим Дмитриевич</t>
  </si>
  <si>
    <t>Филимонов Алексей Александрович</t>
  </si>
  <si>
    <t>Заместитель директора</t>
  </si>
  <si>
    <t>Лёвочкин Сергей Петрович</t>
  </si>
  <si>
    <t>Каляка Александр Владимирович</t>
  </si>
  <si>
    <t>Главный бухгалтер</t>
  </si>
  <si>
    <t>Буякова Юлия Михайловна</t>
  </si>
  <si>
    <t>Дитцман Анна Федоровна</t>
  </si>
  <si>
    <t>кратность</t>
  </si>
  <si>
    <t>среднемесячная заработная плата работников</t>
  </si>
  <si>
    <t>Примечание:</t>
  </si>
  <si>
    <t>Малодушев Андрей Александрович</t>
  </si>
  <si>
    <t xml:space="preserve">Среднемесячная заработная плата работников (без учета заработной платы соответствующего руководителя, его заместителей, главного бухгалтера) </t>
  </si>
  <si>
    <t>Анализ соблюдения предельного уровня соотношения среднемесячной заработной платы руководителя, его заместителей, главного бухгалтера и среднемесячной заработной платы работников (без учета заработной платы соответствующего руководителя, его заместителей, главного бухгалтера) ЛОГКУ «Леноблэкоконтроль» за 2018 год</t>
  </si>
  <si>
    <t>Исп. Бачинская А.А.</t>
  </si>
  <si>
    <t>Средне-месячная заработная плата, руб.</t>
  </si>
  <si>
    <t>Эбель Оксана Сергеевна</t>
  </si>
  <si>
    <t>Федорова Лариса Александровна</t>
  </si>
  <si>
    <t>Волкова Надежда Анатольевна</t>
  </si>
  <si>
    <t>Анализ соблюдения предельного уровня соотношения среднемесячной заработной платы руководителя, его заместителей, главного бухгалтера и среднемесячной заработной платы работников (без учета заработной платы соответствующего руководителя, его заместителей, главного бухгалтера)                                                                            ЛОГКУ «Леноблэкоконтроль» за 2019 год</t>
  </si>
  <si>
    <t>Анализ соблюдения предельного уровня соотношения среднемесячной заработной платы руководителя, его заместителей, главного бухгалтера и среднемесячной заработной платы работников (без учета заработной платы соответствующего руководителя, его заместителей, главного бухгалтера)                                                                            ЛОГКУ «Леноблэкоконтроль» за 2020 год</t>
  </si>
  <si>
    <t>Кратность</t>
  </si>
  <si>
    <t>Таранов Сергей Васильевич</t>
  </si>
  <si>
    <t>Анализ соблюдения предельного уровня соотношения среднемесячной заработной платы руководителя, его заместителей, главного бухгалтера и среднемесячной заработной платы работников (без учета заработной платы соответствующего руководителя, его заместителей, главного бухгалтера)                                                                            ЛОГКУ «Леноблэкоконтроль» за 2021 год</t>
  </si>
  <si>
    <t>Временно исполняющий/ исполняющий обязанности директора </t>
  </si>
  <si>
    <t>Директор</t>
  </si>
  <si>
    <t>Дорожкин В.В.</t>
  </si>
  <si>
    <t>Полевский Александр Александрович</t>
  </si>
  <si>
    <t>Анализ соблюдения предельного уровня соотношения среднемесячной заработной платы руководителя, его заместителей, главного бухгалтера и среднемесячной заработной платы работников (без учета заработной платы соответствующего руководителя, его заместителей, главного бухгалтера)                                                                            ЛОГКУ «Леноблэкомилиция» за 2022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</si>
</sst>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0" xfId="0" applyFill="1" applyAlignment="1">
      <alignment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2" borderId="0" xfId="0" applyFill="1" applyAlignment="1">
      <alignment vertical="center" wrapText="1"/>
    </xf>
    <xf numFmtId="164" fontId="0" fillId="0" borderId="1" xfId="0" applyNumberFormat="1" applyBorder="1" applyAlignment="1">
      <alignment horizontal="center" vertical="center"/>
    </xf>
    <xf numFmtId="0" fontId="3" fillId="0" borderId="0" xfId="0" applyFont="1"/>
    <xf numFmtId="0" fontId="0" fillId="0" borderId="0" xfId="0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5" fillId="0" borderId="0" xfId="0" applyFont="1"/>
    <xf numFmtId="0" fontId="4" fillId="0" borderId="0" xfId="0" applyFont="1"/>
    <xf numFmtId="164" fontId="5" fillId="0" borderId="1" xfId="0" applyNumberFormat="1" applyFont="1" applyBorder="1" applyAlignment="1">
      <alignment horizontal="center" vertical="center"/>
    </xf>
    <xf numFmtId="164" fontId="5" fillId="0" borderId="5" xfId="0" applyNumberFormat="1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center" vertical="center" wrapText="1"/>
    </xf>
    <xf numFmtId="4" fontId="6" fillId="0" borderId="0" xfId="0" applyNumberFormat="1" applyFont="1" applyAlignment="1">
      <alignment horizontal="center" vertical="center"/>
    </xf>
    <xf numFmtId="0" fontId="0" fillId="2" borderId="0" xfId="0" applyFill="1" applyAlignment="1">
      <alignment vertical="center" wrapText="1"/>
    </xf>
    <xf numFmtId="4" fontId="6" fillId="3" borderId="0" xfId="0" applyNumberFormat="1" applyFont="1" applyFill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4" fontId="6" fillId="3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2" borderId="0" xfId="0" applyFill="1" applyAlignment="1">
      <alignment vertical="center" wrapText="1"/>
    </xf>
    <xf numFmtId="164" fontId="5" fillId="0" borderId="1" xfId="0" applyNumberFormat="1" applyFont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5" fillId="0" borderId="0" xfId="0" applyFont="1" applyFill="1"/>
    <xf numFmtId="0" fontId="4" fillId="0" borderId="0" xfId="0" applyFont="1" applyFill="1"/>
    <xf numFmtId="4" fontId="6" fillId="0" borderId="0" xfId="0" applyNumberFormat="1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2" borderId="0" xfId="0" applyFill="1" applyAlignment="1">
      <alignment vertical="center" wrapText="1"/>
    </xf>
    <xf numFmtId="164" fontId="5" fillId="0" borderId="1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2" borderId="0" xfId="0" applyFill="1" applyAlignment="1">
      <alignment vertical="center" wrapText="1"/>
    </xf>
    <xf numFmtId="164" fontId="5" fillId="0" borderId="1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0" fillId="2" borderId="0" xfId="0" applyFill="1" applyAlignment="1">
      <alignment vertical="center" wrapText="1"/>
    </xf>
    <xf numFmtId="164" fontId="0" fillId="0" borderId="5" xfId="0" applyNumberFormat="1" applyBorder="1" applyAlignment="1">
      <alignment horizontal="center" vertical="center"/>
    </xf>
    <xf numFmtId="164" fontId="0" fillId="0" borderId="6" xfId="0" applyNumberFormat="1" applyBorder="1" applyAlignment="1">
      <alignment horizontal="center" vertical="center"/>
    </xf>
    <xf numFmtId="164" fontId="0" fillId="0" borderId="7" xfId="0" applyNumberFormat="1" applyBorder="1" applyAlignment="1">
      <alignment horizontal="center" vertical="center"/>
    </xf>
    <xf numFmtId="0" fontId="5" fillId="0" borderId="0" xfId="0" applyFont="1" applyAlignment="1">
      <alignment horizontal="left" wrapText="1"/>
    </xf>
    <xf numFmtId="0" fontId="5" fillId="0" borderId="0" xfId="0" applyFont="1" applyAlignment="1">
      <alignment horizontal="left" vertical="center" wrapText="1"/>
    </xf>
    <xf numFmtId="164" fontId="5" fillId="0" borderId="5" xfId="0" applyNumberFormat="1" applyFont="1" applyBorder="1" applyAlignment="1">
      <alignment horizontal="center" vertical="center"/>
    </xf>
    <xf numFmtId="164" fontId="5" fillId="0" borderId="6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4" fontId="6" fillId="3" borderId="5" xfId="0" applyNumberFormat="1" applyFont="1" applyFill="1" applyBorder="1" applyAlignment="1">
      <alignment horizontal="center" vertical="center" wrapText="1"/>
    </xf>
    <xf numFmtId="4" fontId="6" fillId="3" borderId="7" xfId="0" applyNumberFormat="1" applyFont="1" applyFill="1" applyBorder="1" applyAlignment="1">
      <alignment horizontal="center" vertical="center" wrapText="1"/>
    </xf>
    <xf numFmtId="4" fontId="6" fillId="3" borderId="6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topLeftCell="A4" workbookViewId="0">
      <selection activeCell="G4" sqref="G4:G6"/>
    </sheetView>
  </sheetViews>
  <sheetFormatPr defaultRowHeight="15" x14ac:dyDescent="0.25"/>
  <cols>
    <col min="2" max="2" width="33" customWidth="1"/>
    <col min="3" max="3" width="21.28515625" customWidth="1"/>
    <col min="4" max="4" width="22.28515625" customWidth="1"/>
    <col min="5" max="5" width="17.28515625" customWidth="1"/>
    <col min="6" max="6" width="11.28515625" customWidth="1"/>
  </cols>
  <sheetData>
    <row r="1" spans="1:10" x14ac:dyDescent="0.25">
      <c r="A1" s="1"/>
      <c r="B1" s="48"/>
      <c r="C1" s="48"/>
      <c r="D1" s="48"/>
      <c r="E1" s="48"/>
    </row>
    <row r="2" spans="1:10" ht="63" customHeight="1" thickBot="1" x14ac:dyDescent="0.3">
      <c r="A2" s="44" t="s">
        <v>0</v>
      </c>
      <c r="B2" s="44"/>
      <c r="C2" s="44"/>
      <c r="D2" s="44"/>
      <c r="E2" s="44"/>
      <c r="F2" s="44"/>
      <c r="G2" s="44"/>
    </row>
    <row r="3" spans="1:10" ht="47.25" x14ac:dyDescent="0.25">
      <c r="A3" s="2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46" t="s">
        <v>18</v>
      </c>
      <c r="G3" s="47"/>
      <c r="J3">
        <v>45219.01</v>
      </c>
    </row>
    <row r="4" spans="1:10" ht="31.5" x14ac:dyDescent="0.25">
      <c r="A4" s="3" t="s">
        <v>6</v>
      </c>
      <c r="B4" s="45" t="s">
        <v>7</v>
      </c>
      <c r="C4" s="45" t="s">
        <v>8</v>
      </c>
      <c r="D4" s="3" t="s">
        <v>9</v>
      </c>
      <c r="E4" s="4">
        <v>66081</v>
      </c>
      <c r="F4" s="7">
        <f>E4/$J$3</f>
        <v>1.4613544170913957</v>
      </c>
      <c r="G4" s="49">
        <f>AVERAGE(E4:E6)/J3</f>
        <v>2.0447742369120125</v>
      </c>
    </row>
    <row r="5" spans="1:10" ht="31.5" x14ac:dyDescent="0.25">
      <c r="A5" s="3">
        <v>2</v>
      </c>
      <c r="B5" s="45"/>
      <c r="C5" s="45"/>
      <c r="D5" s="3" t="s">
        <v>10</v>
      </c>
      <c r="E5" s="4">
        <v>105916</v>
      </c>
      <c r="F5" s="7">
        <f t="shared" ref="F5:F11" si="0">E5/$J$3</f>
        <v>2.3422892274731355</v>
      </c>
      <c r="G5" s="50"/>
    </row>
    <row r="6" spans="1:10" ht="31.5" x14ac:dyDescent="0.25">
      <c r="A6" s="3">
        <v>3</v>
      </c>
      <c r="B6" s="45"/>
      <c r="C6" s="45"/>
      <c r="D6" s="3" t="s">
        <v>11</v>
      </c>
      <c r="E6" s="4">
        <v>105391</v>
      </c>
      <c r="F6" s="7">
        <f t="shared" si="0"/>
        <v>2.330679066171506</v>
      </c>
      <c r="G6" s="51"/>
    </row>
    <row r="7" spans="1:10" ht="31.5" x14ac:dyDescent="0.25">
      <c r="A7" s="3">
        <v>4</v>
      </c>
      <c r="B7" s="45"/>
      <c r="C7" s="45" t="s">
        <v>12</v>
      </c>
      <c r="D7" s="3" t="s">
        <v>13</v>
      </c>
      <c r="E7" s="4">
        <v>55974</v>
      </c>
      <c r="F7" s="7">
        <f t="shared" si="0"/>
        <v>1.2378422260903101</v>
      </c>
      <c r="G7" s="49">
        <f>AVERAGE(E7:E9)/J3</f>
        <v>1.7180458690566938</v>
      </c>
    </row>
    <row r="8" spans="1:10" ht="31.5" x14ac:dyDescent="0.25">
      <c r="A8" s="3">
        <v>5</v>
      </c>
      <c r="B8" s="45"/>
      <c r="C8" s="45"/>
      <c r="D8" s="3" t="s">
        <v>14</v>
      </c>
      <c r="E8" s="4">
        <v>73979</v>
      </c>
      <c r="F8" s="7">
        <f t="shared" si="0"/>
        <v>1.6360154722538154</v>
      </c>
      <c r="G8" s="50"/>
    </row>
    <row r="9" spans="1:10" ht="31.5" x14ac:dyDescent="0.25">
      <c r="A9" s="3">
        <v>6</v>
      </c>
      <c r="B9" s="45"/>
      <c r="C9" s="45"/>
      <c r="D9" s="3" t="s">
        <v>10</v>
      </c>
      <c r="E9" s="4">
        <v>103112</v>
      </c>
      <c r="F9" s="7">
        <f t="shared" si="0"/>
        <v>2.280279908825956</v>
      </c>
      <c r="G9" s="51"/>
    </row>
    <row r="10" spans="1:10" ht="31.5" x14ac:dyDescent="0.25">
      <c r="A10" s="3">
        <v>7</v>
      </c>
      <c r="B10" s="45"/>
      <c r="C10" s="45" t="s">
        <v>15</v>
      </c>
      <c r="D10" s="3" t="s">
        <v>16</v>
      </c>
      <c r="E10" s="4">
        <v>76897</v>
      </c>
      <c r="F10" s="7">
        <f t="shared" si="0"/>
        <v>1.7005458544979202</v>
      </c>
      <c r="G10" s="49">
        <f>AVERAGE(E10:E11)/J3</f>
        <v>1.7456153949411983</v>
      </c>
    </row>
    <row r="11" spans="1:10" ht="31.5" x14ac:dyDescent="0.25">
      <c r="A11" s="3">
        <v>8</v>
      </c>
      <c r="B11" s="45"/>
      <c r="C11" s="45"/>
      <c r="D11" s="3" t="s">
        <v>17</v>
      </c>
      <c r="E11" s="4">
        <v>80973</v>
      </c>
      <c r="F11" s="7">
        <f t="shared" si="0"/>
        <v>1.7906849353844765</v>
      </c>
      <c r="G11" s="51"/>
    </row>
    <row r="12" spans="1:10" x14ac:dyDescent="0.25">
      <c r="A12" s="1"/>
      <c r="B12" s="1"/>
      <c r="C12" s="1"/>
      <c r="D12" s="1"/>
      <c r="E12" s="1"/>
    </row>
    <row r="13" spans="1:10" x14ac:dyDescent="0.25">
      <c r="B13" t="s">
        <v>20</v>
      </c>
    </row>
    <row r="14" spans="1:10" x14ac:dyDescent="0.25">
      <c r="B14" t="s">
        <v>19</v>
      </c>
      <c r="D14">
        <f>J3</f>
        <v>45219.01</v>
      </c>
    </row>
  </sheetData>
  <mergeCells count="10">
    <mergeCell ref="A2:G2"/>
    <mergeCell ref="C10:C11"/>
    <mergeCell ref="F3:G3"/>
    <mergeCell ref="B1:E1"/>
    <mergeCell ref="B4:B11"/>
    <mergeCell ref="C4:C6"/>
    <mergeCell ref="C7:C9"/>
    <mergeCell ref="G4:G6"/>
    <mergeCell ref="G7:G9"/>
    <mergeCell ref="G10:G1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view="pageBreakPreview" topLeftCell="A7" zoomScaleNormal="100" zoomScaleSheetLayoutView="100" workbookViewId="0">
      <selection activeCell="J8" sqref="J8"/>
    </sheetView>
  </sheetViews>
  <sheetFormatPr defaultRowHeight="15.75" x14ac:dyDescent="0.25"/>
  <cols>
    <col min="1" max="1" width="4" customWidth="1"/>
    <col min="2" max="2" width="18.42578125" style="9" customWidth="1"/>
    <col min="3" max="3" width="15.7109375" customWidth="1"/>
    <col min="4" max="4" width="17.85546875" customWidth="1"/>
    <col min="5" max="5" width="13" customWidth="1"/>
    <col min="6" max="6" width="8.5703125" style="13" customWidth="1"/>
    <col min="7" max="7" width="9.140625" style="13"/>
  </cols>
  <sheetData>
    <row r="1" spans="1:10" x14ac:dyDescent="0.25">
      <c r="A1" s="6"/>
      <c r="B1" s="48"/>
      <c r="C1" s="48"/>
      <c r="D1" s="48"/>
      <c r="E1" s="48"/>
    </row>
    <row r="2" spans="1:10" ht="96.75" customHeight="1" x14ac:dyDescent="0.25">
      <c r="A2" s="44" t="s">
        <v>23</v>
      </c>
      <c r="B2" s="44"/>
      <c r="C2" s="44"/>
      <c r="D2" s="44"/>
      <c r="E2" s="44"/>
      <c r="F2" s="44"/>
      <c r="G2" s="44"/>
    </row>
    <row r="3" spans="1:10" ht="63" x14ac:dyDescent="0.25">
      <c r="A3" s="11" t="s">
        <v>1</v>
      </c>
      <c r="B3" s="5" t="s">
        <v>2</v>
      </c>
      <c r="C3" s="5" t="s">
        <v>3</v>
      </c>
      <c r="D3" s="5" t="s">
        <v>4</v>
      </c>
      <c r="E3" s="5" t="s">
        <v>25</v>
      </c>
      <c r="F3" s="46" t="s">
        <v>18</v>
      </c>
      <c r="G3" s="47"/>
      <c r="J3" s="8"/>
    </row>
    <row r="4" spans="1:10" ht="61.5" customHeight="1" x14ac:dyDescent="0.25">
      <c r="A4" s="5" t="s">
        <v>6</v>
      </c>
      <c r="B4" s="45" t="s">
        <v>7</v>
      </c>
      <c r="C4" s="10" t="s">
        <v>8</v>
      </c>
      <c r="D4" s="17" t="s">
        <v>11</v>
      </c>
      <c r="E4" s="18">
        <v>116101.51300000001</v>
      </c>
      <c r="F4" s="15">
        <f>E4/$E$10</f>
        <v>2.4549864332578029</v>
      </c>
      <c r="G4" s="16">
        <f>AVERAGE(F4)</f>
        <v>2.4549864332578029</v>
      </c>
      <c r="J4">
        <f>E4/'2017'!E6</f>
        <v>1.101626448178687</v>
      </c>
    </row>
    <row r="5" spans="1:10" ht="38.25" customHeight="1" x14ac:dyDescent="0.25">
      <c r="A5" s="5">
        <v>2</v>
      </c>
      <c r="B5" s="45"/>
      <c r="C5" s="45" t="s">
        <v>12</v>
      </c>
      <c r="D5" s="17" t="s">
        <v>10</v>
      </c>
      <c r="E5" s="18">
        <v>87499.34</v>
      </c>
      <c r="F5" s="15">
        <f t="shared" ref="F5:F7" si="0">E5/$E$10</f>
        <v>1.8501885726417</v>
      </c>
      <c r="G5" s="54">
        <f>AVERAGE(F5:F6)</f>
        <v>1.8709786112358675</v>
      </c>
      <c r="J5">
        <f>E5/'2017'!E9</f>
        <v>0.84858542167739925</v>
      </c>
    </row>
    <row r="6" spans="1:10" ht="53.25" customHeight="1" x14ac:dyDescent="0.25">
      <c r="A6" s="5">
        <v>3</v>
      </c>
      <c r="B6" s="45"/>
      <c r="C6" s="45"/>
      <c r="D6" s="17" t="s">
        <v>21</v>
      </c>
      <c r="E6" s="18">
        <v>89465.75</v>
      </c>
      <c r="F6" s="15">
        <f t="shared" si="0"/>
        <v>1.891768649830035</v>
      </c>
      <c r="G6" s="55"/>
    </row>
    <row r="7" spans="1:10" ht="39.75" customHeight="1" x14ac:dyDescent="0.25">
      <c r="A7" s="5">
        <v>4</v>
      </c>
      <c r="B7" s="45"/>
      <c r="C7" s="11" t="s">
        <v>15</v>
      </c>
      <c r="D7" s="17" t="s">
        <v>17</v>
      </c>
      <c r="E7" s="18">
        <v>94242.22</v>
      </c>
      <c r="F7" s="15">
        <f t="shared" si="0"/>
        <v>1.9927679283567747</v>
      </c>
      <c r="G7" s="15">
        <f>AVERAGE(F7)</f>
        <v>1.9927679283567747</v>
      </c>
      <c r="J7">
        <f>E7/'2017'!E11</f>
        <v>1.1638721549158362</v>
      </c>
    </row>
    <row r="8" spans="1:10" x14ac:dyDescent="0.25">
      <c r="A8" s="6"/>
      <c r="B8" s="6"/>
      <c r="C8" s="6"/>
      <c r="D8" s="6"/>
      <c r="E8" s="6"/>
    </row>
    <row r="9" spans="1:10" x14ac:dyDescent="0.25">
      <c r="B9" s="12" t="s">
        <v>20</v>
      </c>
      <c r="C9" s="13"/>
      <c r="D9" s="13"/>
      <c r="E9" s="13"/>
    </row>
    <row r="10" spans="1:10" ht="75" customHeight="1" x14ac:dyDescent="0.25">
      <c r="B10" s="53" t="s">
        <v>22</v>
      </c>
      <c r="C10" s="53"/>
      <c r="D10" s="14"/>
      <c r="E10" s="19">
        <v>47292.12</v>
      </c>
      <c r="J10">
        <f>E10/'2017'!D14</f>
        <v>1.0458459838019452</v>
      </c>
    </row>
    <row r="14" spans="1:10" ht="45" customHeight="1" x14ac:dyDescent="0.25">
      <c r="A14" s="52" t="s">
        <v>24</v>
      </c>
      <c r="B14" s="52"/>
    </row>
  </sheetData>
  <mergeCells count="8">
    <mergeCell ref="A14:B14"/>
    <mergeCell ref="B10:C10"/>
    <mergeCell ref="B1:E1"/>
    <mergeCell ref="A2:G2"/>
    <mergeCell ref="F3:G3"/>
    <mergeCell ref="B4:B7"/>
    <mergeCell ref="C5:C6"/>
    <mergeCell ref="G5:G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view="pageBreakPreview" zoomScaleNormal="100" zoomScaleSheetLayoutView="100" workbookViewId="0">
      <selection activeCell="E11" sqref="E11"/>
    </sheetView>
  </sheetViews>
  <sheetFormatPr defaultRowHeight="15.75" x14ac:dyDescent="0.25"/>
  <cols>
    <col min="1" max="1" width="4" customWidth="1"/>
    <col min="2" max="2" width="18.42578125" style="9" customWidth="1"/>
    <col min="3" max="3" width="15.7109375" customWidth="1"/>
    <col min="4" max="4" width="17.85546875" customWidth="1"/>
    <col min="5" max="5" width="13" customWidth="1"/>
    <col min="6" max="6" width="8.5703125" style="13" customWidth="1"/>
    <col min="7" max="7" width="9.140625" style="13"/>
    <col min="8" max="8" width="13.28515625" customWidth="1"/>
    <col min="9" max="9" width="4" customWidth="1"/>
  </cols>
  <sheetData>
    <row r="1" spans="1:10" x14ac:dyDescent="0.25">
      <c r="A1" s="20"/>
      <c r="B1" s="48"/>
      <c r="C1" s="48"/>
      <c r="D1" s="48"/>
      <c r="E1" s="48"/>
    </row>
    <row r="2" spans="1:10" ht="86.25" customHeight="1" x14ac:dyDescent="0.25">
      <c r="A2" s="44" t="s">
        <v>29</v>
      </c>
      <c r="B2" s="44"/>
      <c r="C2" s="44"/>
      <c r="D2" s="44"/>
      <c r="E2" s="44"/>
      <c r="F2" s="44"/>
      <c r="G2" s="44"/>
    </row>
    <row r="3" spans="1:10" ht="63" x14ac:dyDescent="0.25">
      <c r="A3" s="24" t="s">
        <v>1</v>
      </c>
      <c r="B3" s="24" t="s">
        <v>2</v>
      </c>
      <c r="C3" s="24" t="s">
        <v>3</v>
      </c>
      <c r="D3" s="24" t="s">
        <v>4</v>
      </c>
      <c r="E3" s="24" t="s">
        <v>25</v>
      </c>
      <c r="F3" s="45" t="s">
        <v>18</v>
      </c>
      <c r="G3" s="45"/>
      <c r="J3" s="8"/>
    </row>
    <row r="4" spans="1:10" ht="47.25" x14ac:dyDescent="0.25">
      <c r="A4" s="24" t="s">
        <v>6</v>
      </c>
      <c r="B4" s="45" t="s">
        <v>7</v>
      </c>
      <c r="C4" s="45" t="s">
        <v>8</v>
      </c>
      <c r="D4" s="22" t="s">
        <v>11</v>
      </c>
      <c r="E4" s="23">
        <v>102642.2</v>
      </c>
      <c r="F4" s="15">
        <f t="shared" ref="F4:F11" si="0">E4/$E$14</f>
        <v>1.9383261409327786</v>
      </c>
      <c r="G4" s="56">
        <f>AVERAGE(F4:F5)</f>
        <v>2.1887918277812228</v>
      </c>
      <c r="H4" s="57">
        <f>(E4+E5)/2</f>
        <v>115905.37</v>
      </c>
      <c r="J4">
        <f>E4/'2017'!E6</f>
        <v>0.97391807649609552</v>
      </c>
    </row>
    <row r="5" spans="1:10" ht="47.25" x14ac:dyDescent="0.25">
      <c r="A5" s="24">
        <v>2</v>
      </c>
      <c r="B5" s="45"/>
      <c r="C5" s="45"/>
      <c r="D5" s="22" t="s">
        <v>21</v>
      </c>
      <c r="E5" s="23">
        <v>129168.54</v>
      </c>
      <c r="F5" s="15">
        <f t="shared" si="0"/>
        <v>2.4392575146296673</v>
      </c>
      <c r="G5" s="56"/>
      <c r="H5" s="58"/>
      <c r="J5">
        <f>E5/'2017'!E7</f>
        <v>2.307652481509272</v>
      </c>
    </row>
    <row r="6" spans="1:10" ht="47.25" x14ac:dyDescent="0.25">
      <c r="A6" s="24">
        <v>3</v>
      </c>
      <c r="B6" s="45"/>
      <c r="C6" s="45" t="s">
        <v>12</v>
      </c>
      <c r="D6" s="22" t="s">
        <v>21</v>
      </c>
      <c r="E6" s="23">
        <v>107223</v>
      </c>
      <c r="F6" s="15">
        <f t="shared" si="0"/>
        <v>2.0248313443129176</v>
      </c>
      <c r="G6" s="56">
        <f>AVERAGE(F6:F7)</f>
        <v>2.1665868175497094</v>
      </c>
      <c r="H6" s="57">
        <f>(E6+E7)/2</f>
        <v>114729.52499999999</v>
      </c>
      <c r="J6">
        <f>E6/'2017'!E9</f>
        <v>1.0398692683683761</v>
      </c>
    </row>
    <row r="7" spans="1:10" ht="31.5" x14ac:dyDescent="0.25">
      <c r="A7" s="24">
        <v>4</v>
      </c>
      <c r="B7" s="45"/>
      <c r="C7" s="45"/>
      <c r="D7" s="22" t="s">
        <v>17</v>
      </c>
      <c r="E7" s="23">
        <v>122236.05</v>
      </c>
      <c r="F7" s="15">
        <f t="shared" si="0"/>
        <v>2.3083422907865008</v>
      </c>
      <c r="G7" s="56"/>
      <c r="H7" s="58"/>
      <c r="J7">
        <f>E7/'2017'!E10</f>
        <v>1.5896075269516365</v>
      </c>
    </row>
    <row r="8" spans="1:10" ht="31.5" x14ac:dyDescent="0.25">
      <c r="A8" s="24">
        <v>5</v>
      </c>
      <c r="B8" s="45"/>
      <c r="C8" s="45" t="s">
        <v>15</v>
      </c>
      <c r="D8" s="22" t="s">
        <v>17</v>
      </c>
      <c r="E8" s="23">
        <v>112116.3</v>
      </c>
      <c r="F8" s="15">
        <f t="shared" si="0"/>
        <v>2.1172378915754115</v>
      </c>
      <c r="G8" s="56">
        <f>AVERAGE(F8:F11)</f>
        <v>1.7718518738135938</v>
      </c>
      <c r="H8" s="57">
        <f>(E8+E9+E10+E11)/4</f>
        <v>93826.714999999997</v>
      </c>
      <c r="J8">
        <f>E8/'2017'!E11</f>
        <v>1.3846133896484014</v>
      </c>
    </row>
    <row r="9" spans="1:10" ht="31.5" x14ac:dyDescent="0.25">
      <c r="A9" s="24">
        <v>6</v>
      </c>
      <c r="B9" s="45"/>
      <c r="C9" s="45"/>
      <c r="D9" s="22" t="s">
        <v>26</v>
      </c>
      <c r="E9" s="23">
        <v>78672</v>
      </c>
      <c r="F9" s="15">
        <f t="shared" si="0"/>
        <v>1.4856656829205099</v>
      </c>
      <c r="G9" s="56"/>
      <c r="H9" s="59"/>
      <c r="J9">
        <f>E9/'2017'!E11</f>
        <v>0.971583120299359</v>
      </c>
    </row>
    <row r="10" spans="1:10" ht="33.75" customHeight="1" x14ac:dyDescent="0.25">
      <c r="A10" s="24">
        <v>7</v>
      </c>
      <c r="B10" s="45"/>
      <c r="C10" s="45"/>
      <c r="D10" s="22" t="s">
        <v>27</v>
      </c>
      <c r="E10" s="23">
        <v>84725.32</v>
      </c>
      <c r="F10" s="15">
        <f t="shared" si="0"/>
        <v>1.5999783963603156</v>
      </c>
      <c r="G10" s="56"/>
      <c r="H10" s="59"/>
      <c r="J10">
        <f>E10/'2017'!E11</f>
        <v>1.0463403850666273</v>
      </c>
    </row>
    <row r="11" spans="1:10" ht="36" customHeight="1" x14ac:dyDescent="0.25">
      <c r="A11" s="24">
        <v>8</v>
      </c>
      <c r="B11" s="45"/>
      <c r="C11" s="45"/>
      <c r="D11" s="22" t="s">
        <v>28</v>
      </c>
      <c r="E11" s="23">
        <v>99793.24</v>
      </c>
      <c r="F11" s="15">
        <f t="shared" si="0"/>
        <v>1.8845255243981385</v>
      </c>
      <c r="G11" s="56"/>
      <c r="H11" s="58"/>
      <c r="J11">
        <f>E11/'2017'!E11</f>
        <v>1.232426117347758</v>
      </c>
    </row>
    <row r="12" spans="1:10" x14ac:dyDescent="0.25">
      <c r="A12" s="20"/>
      <c r="B12" s="20"/>
      <c r="C12" s="20"/>
      <c r="D12" s="20"/>
      <c r="E12" s="20"/>
    </row>
    <row r="13" spans="1:10" x14ac:dyDescent="0.25">
      <c r="B13" s="12" t="s">
        <v>20</v>
      </c>
      <c r="C13" s="13"/>
      <c r="D13" s="13"/>
      <c r="E13" s="13"/>
    </row>
    <row r="14" spans="1:10" ht="75" customHeight="1" x14ac:dyDescent="0.25">
      <c r="B14" s="53" t="s">
        <v>22</v>
      </c>
      <c r="C14" s="53"/>
      <c r="D14" s="14"/>
      <c r="E14" s="21">
        <v>52954.04</v>
      </c>
      <c r="J14">
        <f>E14/'2017'!D14</f>
        <v>1.1710570399484641</v>
      </c>
    </row>
    <row r="16" spans="1:10" ht="45" customHeight="1" x14ac:dyDescent="0.25">
      <c r="A16" s="52"/>
      <c r="B16" s="52"/>
    </row>
  </sheetData>
  <mergeCells count="15">
    <mergeCell ref="H4:H5"/>
    <mergeCell ref="H6:H7"/>
    <mergeCell ref="H8:H11"/>
    <mergeCell ref="B14:C14"/>
    <mergeCell ref="A16:B16"/>
    <mergeCell ref="C4:C5"/>
    <mergeCell ref="C8:C11"/>
    <mergeCell ref="B1:E1"/>
    <mergeCell ref="A2:G2"/>
    <mergeCell ref="F3:G3"/>
    <mergeCell ref="B4:B11"/>
    <mergeCell ref="C6:C7"/>
    <mergeCell ref="G6:G7"/>
    <mergeCell ref="G8:G11"/>
    <mergeCell ref="G4:G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view="pageBreakPreview" zoomScaleNormal="100" zoomScaleSheetLayoutView="100" workbookViewId="0">
      <selection activeCell="F3" sqref="F3"/>
    </sheetView>
  </sheetViews>
  <sheetFormatPr defaultRowHeight="15.75" x14ac:dyDescent="0.25"/>
  <cols>
    <col min="1" max="1" width="4" customWidth="1"/>
    <col min="2" max="2" width="18.42578125" style="9" customWidth="1"/>
    <col min="3" max="3" width="15.7109375" customWidth="1"/>
    <col min="4" max="4" width="17.85546875" customWidth="1"/>
    <col min="5" max="5" width="13" customWidth="1"/>
    <col min="6" max="6" width="11.5703125" style="13" customWidth="1"/>
  </cols>
  <sheetData>
    <row r="1" spans="1:6" x14ac:dyDescent="0.25">
      <c r="A1" s="26"/>
      <c r="B1" s="48"/>
      <c r="C1" s="48"/>
      <c r="D1" s="48"/>
      <c r="E1" s="48"/>
    </row>
    <row r="2" spans="1:6" ht="86.25" customHeight="1" x14ac:dyDescent="0.25">
      <c r="A2" s="44" t="s">
        <v>30</v>
      </c>
      <c r="B2" s="44"/>
      <c r="C2" s="44"/>
      <c r="D2" s="44"/>
      <c r="E2" s="44"/>
      <c r="F2" s="44"/>
    </row>
    <row r="3" spans="1:6" ht="63" x14ac:dyDescent="0.25">
      <c r="A3" s="25" t="s">
        <v>1</v>
      </c>
      <c r="B3" s="25" t="s">
        <v>2</v>
      </c>
      <c r="C3" s="25" t="s">
        <v>3</v>
      </c>
      <c r="D3" s="25" t="s">
        <v>4</v>
      </c>
      <c r="E3" s="25" t="s">
        <v>5</v>
      </c>
      <c r="F3" s="35" t="s">
        <v>31</v>
      </c>
    </row>
    <row r="4" spans="1:6" ht="52.5" customHeight="1" x14ac:dyDescent="0.25">
      <c r="A4" s="25" t="s">
        <v>6</v>
      </c>
      <c r="B4" s="45" t="s">
        <v>7</v>
      </c>
      <c r="C4" s="28" t="s">
        <v>8</v>
      </c>
      <c r="D4" s="29" t="s">
        <v>21</v>
      </c>
      <c r="E4" s="30">
        <v>143266.26999999999</v>
      </c>
      <c r="F4" s="27">
        <f t="shared" ref="F4" si="0">E4/$E$9</f>
        <v>2.6129766567764796</v>
      </c>
    </row>
    <row r="5" spans="1:6" ht="52.5" customHeight="1" x14ac:dyDescent="0.25">
      <c r="A5" s="25">
        <v>2</v>
      </c>
      <c r="B5" s="45"/>
      <c r="C5" s="25" t="s">
        <v>12</v>
      </c>
      <c r="D5" s="29" t="s">
        <v>17</v>
      </c>
      <c r="E5" s="30">
        <v>123047.96</v>
      </c>
      <c r="F5" s="27">
        <f>E5/$E$9</f>
        <v>2.2442229224224661</v>
      </c>
    </row>
    <row r="6" spans="1:6" ht="52.5" customHeight="1" x14ac:dyDescent="0.25">
      <c r="A6" s="25">
        <v>3</v>
      </c>
      <c r="B6" s="45"/>
      <c r="C6" s="25" t="s">
        <v>15</v>
      </c>
      <c r="D6" s="29" t="s">
        <v>28</v>
      </c>
      <c r="E6" s="30">
        <v>95783.14</v>
      </c>
      <c r="F6" s="27">
        <f>E6/$E$9</f>
        <v>1.7469506879236372</v>
      </c>
    </row>
    <row r="7" spans="1:6" x14ac:dyDescent="0.25">
      <c r="A7" s="26"/>
      <c r="B7" s="26"/>
      <c r="C7" s="26"/>
      <c r="D7" s="31"/>
      <c r="E7" s="31"/>
    </row>
    <row r="8" spans="1:6" x14ac:dyDescent="0.25">
      <c r="B8" s="12" t="s">
        <v>20</v>
      </c>
      <c r="C8" s="13"/>
      <c r="D8" s="32"/>
      <c r="E8" s="32"/>
    </row>
    <row r="9" spans="1:6" ht="77.25" customHeight="1" x14ac:dyDescent="0.25">
      <c r="B9" s="53" t="s">
        <v>22</v>
      </c>
      <c r="C9" s="53"/>
      <c r="D9" s="33"/>
      <c r="E9" s="34">
        <v>54828.76</v>
      </c>
    </row>
    <row r="11" spans="1:6" ht="45" customHeight="1" x14ac:dyDescent="0.25">
      <c r="A11" s="52"/>
      <c r="B11" s="52"/>
    </row>
  </sheetData>
  <mergeCells count="5">
    <mergeCell ref="B9:C9"/>
    <mergeCell ref="A11:B11"/>
    <mergeCell ref="B1:E1"/>
    <mergeCell ref="A2:F2"/>
    <mergeCell ref="B4:B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view="pageBreakPreview" zoomScaleNormal="100" zoomScaleSheetLayoutView="100" workbookViewId="0">
      <selection activeCell="D10" sqref="D10"/>
    </sheetView>
  </sheetViews>
  <sheetFormatPr defaultRowHeight="15.75" x14ac:dyDescent="0.25"/>
  <cols>
    <col min="1" max="1" width="4" customWidth="1"/>
    <col min="2" max="2" width="18.42578125" style="9" customWidth="1"/>
    <col min="3" max="3" width="15.7109375" customWidth="1"/>
    <col min="4" max="4" width="17.85546875" customWidth="1"/>
    <col min="5" max="5" width="13" customWidth="1"/>
    <col min="6" max="6" width="11.5703125" style="13" customWidth="1"/>
  </cols>
  <sheetData>
    <row r="1" spans="1:6" x14ac:dyDescent="0.25">
      <c r="A1" s="37"/>
      <c r="B1" s="48"/>
      <c r="C1" s="48"/>
      <c r="D1" s="48"/>
      <c r="E1" s="48"/>
    </row>
    <row r="2" spans="1:6" ht="86.25" customHeight="1" x14ac:dyDescent="0.25">
      <c r="A2" s="44" t="s">
        <v>33</v>
      </c>
      <c r="B2" s="44"/>
      <c r="C2" s="44"/>
      <c r="D2" s="44"/>
      <c r="E2" s="44"/>
      <c r="F2" s="44"/>
    </row>
    <row r="3" spans="1:6" ht="63" x14ac:dyDescent="0.25">
      <c r="A3" s="36" t="s">
        <v>1</v>
      </c>
      <c r="B3" s="36" t="s">
        <v>2</v>
      </c>
      <c r="C3" s="36" t="s">
        <v>3</v>
      </c>
      <c r="D3" s="36" t="s">
        <v>4</v>
      </c>
      <c r="E3" s="36" t="s">
        <v>5</v>
      </c>
      <c r="F3" s="36" t="s">
        <v>31</v>
      </c>
    </row>
    <row r="4" spans="1:6" ht="52.5" customHeight="1" x14ac:dyDescent="0.25">
      <c r="A4" s="36" t="s">
        <v>6</v>
      </c>
      <c r="B4" s="45" t="s">
        <v>7</v>
      </c>
      <c r="C4" s="28" t="s">
        <v>8</v>
      </c>
      <c r="D4" s="29" t="s">
        <v>21</v>
      </c>
      <c r="E4" s="30">
        <v>144660.32999999999</v>
      </c>
      <c r="F4" s="38">
        <f t="shared" ref="F4" si="0">E4/$E$11</f>
        <v>2.6965318161508578</v>
      </c>
    </row>
    <row r="5" spans="1:6" ht="76.5" customHeight="1" x14ac:dyDescent="0.25">
      <c r="A5" s="36">
        <v>2</v>
      </c>
      <c r="B5" s="45"/>
      <c r="C5" s="28" t="s">
        <v>34</v>
      </c>
      <c r="D5" s="29" t="s">
        <v>17</v>
      </c>
      <c r="E5" s="30">
        <v>140770.70000000001</v>
      </c>
      <c r="F5" s="38">
        <f t="shared" ref="F5" si="1">E5/$E$11</f>
        <v>2.624027411881527</v>
      </c>
    </row>
    <row r="6" spans="1:6" ht="52.5" customHeight="1" x14ac:dyDescent="0.25">
      <c r="A6" s="36">
        <v>3</v>
      </c>
      <c r="B6" s="45"/>
      <c r="C6" s="36" t="s">
        <v>12</v>
      </c>
      <c r="D6" s="29" t="s">
        <v>17</v>
      </c>
      <c r="E6" s="30">
        <v>117933.47</v>
      </c>
      <c r="F6" s="38">
        <f>E6/$E$11</f>
        <v>2.1983314571733157</v>
      </c>
    </row>
    <row r="7" spans="1:6" ht="52.5" customHeight="1" x14ac:dyDescent="0.25">
      <c r="A7" s="36">
        <v>4</v>
      </c>
      <c r="B7" s="45"/>
      <c r="C7" s="36" t="s">
        <v>12</v>
      </c>
      <c r="D7" s="29" t="s">
        <v>32</v>
      </c>
      <c r="E7" s="30">
        <v>105471.34</v>
      </c>
      <c r="F7" s="38">
        <f>E7/$E$11</f>
        <v>1.9660319038541154</v>
      </c>
    </row>
    <row r="8" spans="1:6" ht="52.5" customHeight="1" x14ac:dyDescent="0.25">
      <c r="A8" s="36">
        <v>5</v>
      </c>
      <c r="B8" s="45"/>
      <c r="C8" s="36" t="s">
        <v>15</v>
      </c>
      <c r="D8" s="29" t="s">
        <v>28</v>
      </c>
      <c r="E8" s="30">
        <v>100060.57</v>
      </c>
      <c r="F8" s="38">
        <f>E8/$E$11</f>
        <v>1.8651727847378066</v>
      </c>
    </row>
    <row r="9" spans="1:6" x14ac:dyDescent="0.25">
      <c r="A9" s="37"/>
      <c r="B9" s="37"/>
      <c r="C9" s="37"/>
      <c r="D9" s="31"/>
      <c r="E9" s="31"/>
    </row>
    <row r="10" spans="1:6" x14ac:dyDescent="0.25">
      <c r="B10" s="12" t="s">
        <v>20</v>
      </c>
      <c r="C10" s="13"/>
      <c r="D10" s="32"/>
      <c r="E10" s="32"/>
    </row>
    <row r="11" spans="1:6" ht="77.25" customHeight="1" x14ac:dyDescent="0.25">
      <c r="B11" s="53" t="s">
        <v>22</v>
      </c>
      <c r="C11" s="53"/>
      <c r="D11" s="33"/>
      <c r="E11" s="34">
        <v>53646.81</v>
      </c>
    </row>
    <row r="13" spans="1:6" ht="45" customHeight="1" x14ac:dyDescent="0.25">
      <c r="A13" s="52"/>
      <c r="B13" s="52"/>
    </row>
  </sheetData>
  <mergeCells count="5">
    <mergeCell ref="B1:E1"/>
    <mergeCell ref="A2:F2"/>
    <mergeCell ref="B4:B8"/>
    <mergeCell ref="B11:C11"/>
    <mergeCell ref="A13:B13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tabSelected="1" view="pageBreakPreview" zoomScaleNormal="100" zoomScaleSheetLayoutView="100" workbookViewId="0">
      <selection activeCell="D4" sqref="D4"/>
    </sheetView>
  </sheetViews>
  <sheetFormatPr defaultRowHeight="15.75" x14ac:dyDescent="0.25"/>
  <cols>
    <col min="1" max="1" width="4" customWidth="1"/>
    <col min="2" max="2" width="18.42578125" style="9" customWidth="1"/>
    <col min="3" max="3" width="15.7109375" customWidth="1"/>
    <col min="4" max="4" width="17.85546875" customWidth="1"/>
    <col min="5" max="5" width="13" customWidth="1"/>
    <col min="6" max="6" width="11.5703125" style="13" customWidth="1"/>
  </cols>
  <sheetData>
    <row r="1" spans="1:6" x14ac:dyDescent="0.25">
      <c r="A1" s="40"/>
      <c r="B1" s="48"/>
      <c r="C1" s="48"/>
      <c r="D1" s="48"/>
      <c r="E1" s="48"/>
    </row>
    <row r="2" spans="1:6" ht="86.25" customHeight="1" x14ac:dyDescent="0.25">
      <c r="A2" s="44" t="s">
        <v>38</v>
      </c>
      <c r="B2" s="44"/>
      <c r="C2" s="44"/>
      <c r="D2" s="44"/>
      <c r="E2" s="44"/>
      <c r="F2" s="44"/>
    </row>
    <row r="3" spans="1:6" ht="63" x14ac:dyDescent="0.25">
      <c r="A3" s="39" t="s">
        <v>1</v>
      </c>
      <c r="B3" s="39" t="s">
        <v>2</v>
      </c>
      <c r="C3" s="39" t="s">
        <v>3</v>
      </c>
      <c r="D3" s="39" t="s">
        <v>4</v>
      </c>
      <c r="E3" s="39" t="s">
        <v>5</v>
      </c>
      <c r="F3" s="39" t="s">
        <v>31</v>
      </c>
    </row>
    <row r="4" spans="1:6" ht="52.5" customHeight="1" x14ac:dyDescent="0.25">
      <c r="A4" s="39" t="s">
        <v>6</v>
      </c>
      <c r="B4" s="45" t="s">
        <v>7</v>
      </c>
      <c r="C4" s="28" t="s">
        <v>35</v>
      </c>
      <c r="D4" s="29" t="s">
        <v>36</v>
      </c>
      <c r="E4" s="30">
        <v>160958.47</v>
      </c>
      <c r="F4" s="41">
        <f t="shared" ref="F4:F5" si="0">E4/$E$12</f>
        <v>2.502804641925735</v>
      </c>
    </row>
    <row r="5" spans="1:6" ht="76.5" customHeight="1" x14ac:dyDescent="0.25">
      <c r="A5" s="39">
        <v>2</v>
      </c>
      <c r="B5" s="45"/>
      <c r="C5" s="28" t="s">
        <v>8</v>
      </c>
      <c r="D5" s="29" t="s">
        <v>17</v>
      </c>
      <c r="E5" s="30">
        <v>127578.7</v>
      </c>
      <c r="F5" s="41">
        <f t="shared" si="0"/>
        <v>1.9837698666671644</v>
      </c>
    </row>
    <row r="6" spans="1:6" ht="52.5" customHeight="1" x14ac:dyDescent="0.25">
      <c r="A6" s="39">
        <v>4</v>
      </c>
      <c r="B6" s="45"/>
      <c r="C6" s="39" t="s">
        <v>12</v>
      </c>
      <c r="D6" s="29" t="s">
        <v>32</v>
      </c>
      <c r="E6" s="30">
        <v>116967.58</v>
      </c>
      <c r="F6" s="41">
        <f>E6/$E$12</f>
        <v>1.8187735145520443</v>
      </c>
    </row>
    <row r="7" spans="1:6" ht="52.5" customHeight="1" x14ac:dyDescent="0.25">
      <c r="A7" s="42">
        <v>4</v>
      </c>
      <c r="B7" s="45"/>
      <c r="C7" s="42" t="s">
        <v>12</v>
      </c>
      <c r="D7" s="29" t="s">
        <v>17</v>
      </c>
      <c r="E7" s="30">
        <v>152830.76</v>
      </c>
      <c r="F7" s="43">
        <f>E7/$E$12</f>
        <v>2.3764237791092198</v>
      </c>
    </row>
    <row r="8" spans="1:6" ht="52.5" customHeight="1" x14ac:dyDescent="0.25">
      <c r="A8" s="39">
        <v>5</v>
      </c>
      <c r="B8" s="45"/>
      <c r="C8" s="39" t="s">
        <v>12</v>
      </c>
      <c r="D8" s="29" t="s">
        <v>37</v>
      </c>
      <c r="E8" s="30">
        <v>118769.58</v>
      </c>
      <c r="F8" s="41">
        <f>E8/$E$12</f>
        <v>1.8467934998609885</v>
      </c>
    </row>
    <row r="9" spans="1:6" ht="52.5" customHeight="1" x14ac:dyDescent="0.25">
      <c r="A9" s="39">
        <v>6</v>
      </c>
      <c r="B9" s="45"/>
      <c r="C9" s="39" t="s">
        <v>15</v>
      </c>
      <c r="D9" s="29" t="s">
        <v>28</v>
      </c>
      <c r="E9" s="30">
        <v>134113.87</v>
      </c>
      <c r="F9" s="41">
        <f>E9/$E$12</f>
        <v>2.0853877176058182</v>
      </c>
    </row>
    <row r="10" spans="1:6" x14ac:dyDescent="0.25">
      <c r="A10" s="40"/>
      <c r="B10" s="40"/>
      <c r="C10" s="40"/>
      <c r="D10" s="31"/>
      <c r="E10" s="31"/>
    </row>
    <row r="11" spans="1:6" x14ac:dyDescent="0.25">
      <c r="B11" s="12" t="s">
        <v>20</v>
      </c>
      <c r="C11" s="13"/>
      <c r="D11" s="32"/>
      <c r="E11" s="32"/>
    </row>
    <row r="12" spans="1:6" ht="77.25" customHeight="1" x14ac:dyDescent="0.25">
      <c r="B12" s="53" t="s">
        <v>22</v>
      </c>
      <c r="C12" s="53"/>
      <c r="D12" s="33"/>
      <c r="E12" s="34">
        <v>64311.24</v>
      </c>
    </row>
    <row r="14" spans="1:6" ht="45" customHeight="1" x14ac:dyDescent="0.25">
      <c r="A14" s="52"/>
      <c r="B14" s="52"/>
    </row>
  </sheetData>
  <mergeCells count="5">
    <mergeCell ref="B1:E1"/>
    <mergeCell ref="A2:F2"/>
    <mergeCell ref="B4:B9"/>
    <mergeCell ref="B12:C12"/>
    <mergeCell ref="A14:B1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2017</vt:lpstr>
      <vt:lpstr>2018</vt:lpstr>
      <vt:lpstr>2019</vt:lpstr>
      <vt:lpstr>2020</vt:lpstr>
      <vt:lpstr>2021</vt:lpstr>
      <vt:lpstr>2022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Анастасия Александровна Бачинская</dc:creator>
  <cp:lastModifiedBy>Евгения Александровна Вакулина</cp:lastModifiedBy>
  <cp:lastPrinted>2023-05-26T06:40:40Z</cp:lastPrinted>
  <dcterms:created xsi:type="dcterms:W3CDTF">2018-06-25T08:47:12Z</dcterms:created>
  <dcterms:modified xsi:type="dcterms:W3CDTF">2023-05-26T06:42:09Z</dcterms:modified>
</cp:coreProperties>
</file>