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/>
  </bookViews>
  <sheets>
    <sheet name="Лист1 (5)" sheetId="11" r:id="rId1"/>
    <sheet name="Лист1 (7)" sheetId="17" r:id="rId2"/>
    <sheet name="Лист1 (2)" sheetId="2" r:id="rId3"/>
    <sheet name="Лист1 (3)" sheetId="5" r:id="rId4"/>
    <sheet name="Лист1 (4)" sheetId="8" r:id="rId5"/>
    <sheet name="Лист1 (6)" sheetId="14" r:id="rId6"/>
    <sheet name="школы" sheetId="20" r:id="rId7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6" i="20" l="1"/>
  <c r="A330" i="20" s="1"/>
  <c r="A335" i="20" s="1"/>
  <c r="A336" i="20" s="1"/>
  <c r="A339" i="20" s="1"/>
  <c r="A316" i="20"/>
  <c r="E315" i="20"/>
  <c r="A315" i="20"/>
  <c r="A312" i="20"/>
  <c r="A304" i="20"/>
  <c r="A289" i="20"/>
  <c r="A291" i="20" s="1"/>
  <c r="E278" i="20"/>
  <c r="E277" i="20"/>
  <c r="E276" i="20"/>
  <c r="E275" i="20"/>
  <c r="A263" i="20"/>
  <c r="A264" i="20" s="1"/>
  <c r="A266" i="20" s="1"/>
  <c r="A270" i="20" s="1"/>
  <c r="A259" i="20"/>
  <c r="E250" i="20"/>
  <c r="E249" i="20"/>
  <c r="E240" i="20"/>
  <c r="E239" i="20"/>
  <c r="E238" i="20"/>
  <c r="E237" i="20"/>
  <c r="E236" i="20"/>
  <c r="E235" i="20"/>
  <c r="A209" i="20"/>
  <c r="A216" i="20" s="1"/>
  <c r="A223" i="20" s="1"/>
  <c r="A229" i="20" s="1"/>
  <c r="A232" i="20" s="1"/>
  <c r="A235" i="20" s="1"/>
  <c r="A241" i="20" s="1"/>
  <c r="A245" i="20" s="1"/>
  <c r="A249" i="20" s="1"/>
  <c r="A205" i="20"/>
  <c r="A188" i="20"/>
  <c r="A191" i="20" s="1"/>
  <c r="A194" i="20" s="1"/>
  <c r="A184" i="20"/>
  <c r="E183" i="20"/>
  <c r="E182" i="20"/>
  <c r="E181" i="20"/>
  <c r="E161" i="20"/>
  <c r="E160" i="20"/>
  <c r="E159" i="20"/>
  <c r="E158" i="20"/>
  <c r="A151" i="20"/>
  <c r="A158" i="20" s="1"/>
  <c r="A162" i="20" s="1"/>
  <c r="A168" i="20" s="1"/>
  <c r="A173" i="20" s="1"/>
  <c r="A178" i="20" s="1"/>
  <c r="A126" i="20"/>
  <c r="A128" i="20" s="1"/>
  <c r="A129" i="20" s="1"/>
  <c r="A131" i="20" s="1"/>
  <c r="A133" i="20" s="1"/>
  <c r="A135" i="20" s="1"/>
  <c r="A124" i="20"/>
  <c r="A112" i="20"/>
  <c r="A108" i="20"/>
  <c r="E107" i="20"/>
  <c r="E106" i="20"/>
  <c r="E105" i="20"/>
  <c r="A96" i="20"/>
  <c r="A102" i="20" s="1"/>
  <c r="A80" i="20"/>
  <c r="E70" i="20"/>
  <c r="E69" i="20"/>
  <c r="A64" i="20"/>
  <c r="E63" i="20"/>
  <c r="E62" i="20"/>
  <c r="A54" i="20"/>
  <c r="A60" i="20" s="1"/>
  <c r="A33" i="20"/>
  <c r="A40" i="20" s="1"/>
  <c r="A23" i="20"/>
  <c r="E22" i="20"/>
  <c r="E21" i="20"/>
  <c r="E20" i="20"/>
  <c r="A16" i="20"/>
</calcChain>
</file>

<file path=xl/sharedStrings.xml><?xml version="1.0" encoding="utf-8"?>
<sst xmlns="http://schemas.openxmlformats.org/spreadsheetml/2006/main" count="4979" uniqueCount="1264">
  <si>
    <t xml:space="preserve">
СВЕДЕНИЯ
 о доходах, об имуществе и обязательствах имущественного характера руководителей муниципальных организаций 
Городского округа Пушкинский Московской области их супруга (супруги) и несовершеннолетних детей   
с 1 января по 31 декабря 2021 года
</t>
  </si>
  <si>
    <t>№ п/п</t>
  </si>
  <si>
    <t xml:space="preserve">Фамилия, имя, отчество лица, представившего сведения </t>
  </si>
  <si>
    <t xml:space="preserve">Должность лица, представившего сведения </t>
  </si>
  <si>
    <t>Декларированный годовой доход за 2021 год (руб.)</t>
  </si>
  <si>
    <t xml:space="preserve">Перечень объектов недвижимого имущества, принадлежащих на праве собственности </t>
  </si>
  <si>
    <t>Перечень объектов недвижимого имущества, находящихся в пользовании</t>
  </si>
  <si>
    <t xml:space="preserve">Перечень траспортных средств, принадлежащих на праве собственности </t>
  </si>
  <si>
    <t xml:space="preserve">вид объектов недвижимого имущества </t>
  </si>
  <si>
    <t>площадь (кв. м)</t>
  </si>
  <si>
    <t xml:space="preserve">страна расположения </t>
  </si>
  <si>
    <t>вид объектов недвижимого имуществая</t>
  </si>
  <si>
    <t>страна расположения</t>
  </si>
  <si>
    <t>вид и марка транспортного средства</t>
  </si>
  <si>
    <t>Муниципальные организации 
Городского округа Пушкинский Московской области сферы образования</t>
  </si>
  <si>
    <t>Богачева Ирина Николаевна</t>
  </si>
  <si>
    <t xml:space="preserve">директор Муниципального бюджетного общеобразовательного учреждения г. Пушкино Городского округа Пушкинский Московской области «Средняя общеобразовательная школа № 8
с углубленным изучением отдельных предметов»
</t>
  </si>
  <si>
    <t>земельный участок
картира 
квартира
нежилое помещение</t>
  </si>
  <si>
    <t xml:space="preserve">730,0 
46,9
83,6
63,2
</t>
  </si>
  <si>
    <t>Россия 
Россия 
Россия
Россия</t>
  </si>
  <si>
    <t>земельный участок</t>
  </si>
  <si>
    <t>Россия</t>
  </si>
  <si>
    <t>МИЦУБИСИ Lancer</t>
  </si>
  <si>
    <t>супруг</t>
  </si>
  <si>
    <t>земельный участок
квартира
квартира
квартира</t>
  </si>
  <si>
    <t>730
83,6
46,9
48,6</t>
  </si>
  <si>
    <t xml:space="preserve">Россия
Россия
Россия
Россия
Россия
</t>
  </si>
  <si>
    <t>нет</t>
  </si>
  <si>
    <t>Щукина Ольга Ивановна</t>
  </si>
  <si>
    <t xml:space="preserve">директор Муниципального бюджетного общеобразовательного учреждение г. Пушкино Городского округа Пушкинский Московской области «Средняя общеобразовательная школа № 3»
</t>
  </si>
  <si>
    <t>земельный участок
квартира
нежилое помещение</t>
  </si>
  <si>
    <t>600,0
61,7
83,8</t>
  </si>
  <si>
    <t>Россия
Россия
Россия</t>
  </si>
  <si>
    <t>-</t>
  </si>
  <si>
    <t>Михайлова Лидия Ивановна</t>
  </si>
  <si>
    <t xml:space="preserve">директор Муниципального бюджетного общеобразовательного учреждения г. Красноармейск Городского округа Пушкинский Московской области «Средняя общеобразовательная школа № 2»
</t>
  </si>
  <si>
    <t>земельный участок
жилой дом</t>
  </si>
  <si>
    <t>958,0
118,1</t>
  </si>
  <si>
    <t>Россия
Россия</t>
  </si>
  <si>
    <t>квартира</t>
  </si>
  <si>
    <t xml:space="preserve">квартира (1/4)
</t>
  </si>
  <si>
    <t xml:space="preserve">66,1
</t>
  </si>
  <si>
    <t xml:space="preserve">Россия
</t>
  </si>
  <si>
    <t>ФОЛЬКСВАГЕН TIGUAN</t>
  </si>
  <si>
    <t>несовершенно-летний ребенок</t>
  </si>
  <si>
    <t>Назаркина Ольга Александровна</t>
  </si>
  <si>
    <t xml:space="preserve">директор Муниципального бюджетного общеобразовательного учреждения г. Пушкино Городского округа Пушкинский Московской области «Средняя общеобразовательная школа № 2»
</t>
  </si>
  <si>
    <t>земельный участок 
жилой дом
квартира (1/2)</t>
  </si>
  <si>
    <t>185,0
36,2
47,2</t>
  </si>
  <si>
    <t>Россия 
Россия
Россия</t>
  </si>
  <si>
    <t>квартира
земельный участок
жилой дом</t>
  </si>
  <si>
    <t>47,2
185,0
36,2</t>
  </si>
  <si>
    <t>Россия
Россия
Россия</t>
  </si>
  <si>
    <t>Перепелкова Валентина Михайловна</t>
  </si>
  <si>
    <t>директор Муниципального бюджетного общеобразовательного учреждения Городского округа Пушкинский Московской области «Царевская основная общеобразовательная школа»</t>
  </si>
  <si>
    <t>Скотникова Марина Анатольевна</t>
  </si>
  <si>
    <t>директор Муниципального бюджетного общеобразовательного учреждения Городского округа Пушкинский Московской области «Майская средняя общеобразовательная школа»</t>
  </si>
  <si>
    <t>земельный участок (1/2)
жилой дом (1/4)
квартира</t>
  </si>
  <si>
    <t>1,5
53,9
51,2</t>
  </si>
  <si>
    <t>HYUNDAI CRETA</t>
  </si>
  <si>
    <t>Айгунова Баху Камильевна</t>
  </si>
  <si>
    <t>директор Муниципального бюджетного образовательного учреждения г. Красноармейск Городского округа Пушкинский Московской области «Центр психолого-педагогической, медицинской и социальной помощи «Планета Я»</t>
  </si>
  <si>
    <t>квартира (1/3)</t>
  </si>
  <si>
    <t>Голубева Наталья Анатольевна</t>
  </si>
  <si>
    <t>директор Муниципального бюджетного общеобразовательного учреждения Городского округа Пушкинский Московской области «Черкизовская средняя общеобразовательная школа»</t>
  </si>
  <si>
    <t xml:space="preserve">земельный участок
жилой дом
</t>
  </si>
  <si>
    <t>1076,0
81,4</t>
  </si>
  <si>
    <t xml:space="preserve">жилой дом
земельный участок
</t>
  </si>
  <si>
    <t>81,4
1076,0</t>
  </si>
  <si>
    <t xml:space="preserve">Россия
Россия
</t>
  </si>
  <si>
    <t>ХОНДА CR-V
ХЕНДЭ КРЕТА</t>
  </si>
  <si>
    <t>Сергеева Алла Викторовна</t>
  </si>
  <si>
    <t>директор Муниципального бюджетного общеобразовательного учреждения г. Пушкино Городского округа Пушкинский Московской области «Средняя общеобразовательная школа № 9»</t>
  </si>
  <si>
    <t>земельный участок
жилой дом
квартира</t>
  </si>
  <si>
    <t>800,0
92,0
43,1</t>
  </si>
  <si>
    <t>Россия
Россия
Россия</t>
  </si>
  <si>
    <t>44,1
460,1
32,4</t>
  </si>
  <si>
    <t>913,0
64,7
43,1</t>
  </si>
  <si>
    <t>44,1
800,1
94,1</t>
  </si>
  <si>
    <t>OPEL MOKKA</t>
  </si>
  <si>
    <t>Демьянко Ольга Петровна</t>
  </si>
  <si>
    <t>директор Муниципального бюджетного общеобразовательного учреждения г. Пушкино Городского округа Пушкинский Московской области «Средняя общеобразовательная школа № 1»</t>
  </si>
  <si>
    <t>квартира (48/100)</t>
  </si>
  <si>
    <t>квартира
квартира
квартира
земельный участок</t>
  </si>
  <si>
    <t>62,8
43,2
54,8
1068,0</t>
  </si>
  <si>
    <t>Россия
Россия
Россия
Россия</t>
  </si>
  <si>
    <t>земельный участок
квартира (2/100)
квартира
квартира
квартира</t>
  </si>
  <si>
    <t>1068
82,4
62,8
43,2
54,8</t>
  </si>
  <si>
    <t>Россия
Россия
Россия
Россия
Россия</t>
  </si>
  <si>
    <t>МЕРСЕДЕС GL 350 BLUETEC 4 MATIK
МЕРСЕДЕС Е200 4 MATIK</t>
  </si>
  <si>
    <t>квартира (2/100)</t>
  </si>
  <si>
    <t xml:space="preserve">квартира
квартира
квартира
земельный участок
</t>
  </si>
  <si>
    <t>Подкидышева Нина Иосифовна</t>
  </si>
  <si>
    <t>директор Муниципального бюджетного общеобразовательного учреждения Городского округа Пушкинский Московской области «Братовщинская средняя общеобразовательная школа»</t>
  </si>
  <si>
    <t>1200,0
158,2</t>
  </si>
  <si>
    <t>Мельникова Галина Александровна</t>
  </si>
  <si>
    <t>директор Муниципального бюджетного общеобразовательного учреждения г. Пушкино Городского округа Пушкинский Московской области «Средняя общеобразовательная школа № 6»</t>
  </si>
  <si>
    <t>КИА SPORTAGE</t>
  </si>
  <si>
    <t>Петрухненко Нина Михайловна</t>
  </si>
  <si>
    <t>директор Муниципального автономного общеобразовательного учреждения г. Пушкино Городского округа Пушкинский Московской области «Гимназия № 10»</t>
  </si>
  <si>
    <t>жилой дом</t>
  </si>
  <si>
    <t>МАЗДА СХ-6
ХОНДА ACCORD</t>
  </si>
  <si>
    <t>БМВ Х-5
Мотоцикл HARLEY-DAVIDSON FLHX STREET GLIDE</t>
  </si>
  <si>
    <t>Леонова Елена Николаевна</t>
  </si>
  <si>
    <t>директор Муниципального бюджетного общеобразовательного учреждения Городского округа Пушкинский Московской области «Зеленоградская средняя общеобразовательная школа»</t>
  </si>
  <si>
    <t>Киселева Елена Алексеевна</t>
  </si>
  <si>
    <t>директор Муниципального бюджетного общеобразовательного учреждения г. Пушкино Городского округа Пушкинский Московской области «Средняя общеобразовательная школа № 15»</t>
  </si>
  <si>
    <t xml:space="preserve">земельный участок
дачный дом
</t>
  </si>
  <si>
    <t xml:space="preserve">600,0
50,0
</t>
  </si>
  <si>
    <t xml:space="preserve">ФОЛЬКСВАГЕН Поло
</t>
  </si>
  <si>
    <t>Горшкова Оксана Александровна</t>
  </si>
  <si>
    <t>директор Муниципального бюджетного общеобразовательного учреждения Городского округа Пушкинский Московской области «Софринская средняя общеобразовательная школа № 1»</t>
  </si>
  <si>
    <t>квартира (2/4)</t>
  </si>
  <si>
    <t>BMW Х6</t>
  </si>
  <si>
    <t>Махова Тамара Борисовна</t>
  </si>
  <si>
    <t>директор Муниципального бюджетного общеобразовательного учреждения Городского округа Пушкинский Московской области «Средняя общеобразовательная школа имени Героя России В.В. Матвеева»</t>
  </si>
  <si>
    <t>977
72,7</t>
  </si>
  <si>
    <t>гараж</t>
  </si>
  <si>
    <t>жилой дом
земельный участок</t>
  </si>
  <si>
    <t>72,7
977,0</t>
  </si>
  <si>
    <t>Россия
Россия</t>
  </si>
  <si>
    <t>НИВА</t>
  </si>
  <si>
    <t>Бордачев Валерий Анатольевич</t>
  </si>
  <si>
    <t>директор Муниципального бюджетного общеобразовательного учреждения г. Ивантеевка Городского округа Пушкинский Московской области «Средняя общеобразовательная школа № 5»</t>
  </si>
  <si>
    <t>земельный участок
жилой дом (1/2)
квартира
машиноместо</t>
  </si>
  <si>
    <t>1200
58,1
60,8
18,2</t>
  </si>
  <si>
    <t>Россия
Россия
Россия
Россия</t>
  </si>
  <si>
    <t>СУЗУКИ VITARA</t>
  </si>
  <si>
    <t>Морозова Татьяна Геннадьевна</t>
  </si>
  <si>
    <t>директор Муниципального бюджетного общеобразовательного учреждения Городского округа Пушкинский Московской области «Зверосовхозская средняя общеобразовательная школа»</t>
  </si>
  <si>
    <t>квартира (1/2)</t>
  </si>
  <si>
    <t>земельный участок
дачный дом</t>
  </si>
  <si>
    <t xml:space="preserve">850,0
109,7
</t>
  </si>
  <si>
    <t>земельный участок
квартира (1/4)
дачный дом</t>
  </si>
  <si>
    <t xml:space="preserve">850,0
64,1
109,7
</t>
  </si>
  <si>
    <t>Комарова Ирина Викторовна</t>
  </si>
  <si>
    <t>директор Муниципального бюджетного образовательного учреждения дополнительного образования г. Красноармейск Городского округа Пушкинский Московской области «Детско-юношеская спортивная школа»</t>
  </si>
  <si>
    <t>квартира
квартира
гараж
комната</t>
  </si>
  <si>
    <t>56,5
55,5
24,2
13,7</t>
  </si>
  <si>
    <t>Розанов Павел Сергеевич</t>
  </si>
  <si>
    <t>директор Муниципального бюджетного общеобразовательного учреждения г. Ивантеевка Городского округа Пушкинский Московской области «Гимназия №3»</t>
  </si>
  <si>
    <t>квартира
квартира</t>
  </si>
  <si>
    <t>89,0
40,0</t>
  </si>
  <si>
    <t>Геженко Александр Александрович</t>
  </si>
  <si>
    <t>директор Муниципального бюджетного общеобразовательного учреждения г. Ивантеевка Городского округа Пушкинский Московской области «Образовательный центр № 1»</t>
  </si>
  <si>
    <t xml:space="preserve">квартира
</t>
  </si>
  <si>
    <t xml:space="preserve">62,5
</t>
  </si>
  <si>
    <t>МАЗДА 6</t>
  </si>
  <si>
    <t>супруга</t>
  </si>
  <si>
    <t xml:space="preserve">квартира
</t>
  </si>
  <si>
    <t>Латиш Валентина Васильевна</t>
  </si>
  <si>
    <t>директор Муниципального бюджетного учреждения дополнительного образования г. Пушкино Городского округа Пушкинский Московской области «Центр детского творчества»</t>
  </si>
  <si>
    <t>земельный участок
жилой дом
комната</t>
  </si>
  <si>
    <t>810,0
110,0
12,0</t>
  </si>
  <si>
    <t>Басова Вера Павловна</t>
  </si>
  <si>
    <t>директор Муниципального бюджетного общеобразовательного учреждения г. Пушкино Городского округа Пушкинский Московской области «Средняя общеобразовательная школа № 12»</t>
  </si>
  <si>
    <t>земельный участок
земельный участок
жилой дом</t>
  </si>
  <si>
    <t>522,0
900,0
186,1</t>
  </si>
  <si>
    <t>Кулиненко Галина Васильевна</t>
  </si>
  <si>
    <t>директор Муниципального бюджетного общеобразовательного учреждения г. Пушкино Городского округа Пушкинский Московской области «Средняя общеобразовательная школа № 7»</t>
  </si>
  <si>
    <t>1676354, 25</t>
  </si>
  <si>
    <t>Еронина Людмила Владимировна</t>
  </si>
  <si>
    <t>директор Муниципального бюджетного общеобразовательного учреждения Городского округа Пушкинский Московской области «Правдинская средняя общеобразовательная школа № 1»</t>
  </si>
  <si>
    <t>Максимова Наталья Орестовна</t>
  </si>
  <si>
    <t>директор Муниципального бюджетного учреждения дополнительного образования г. Пушкино Городского округа Пушкинский Московской области «Станция юных техников»</t>
  </si>
  <si>
    <t>земельный участок
квартира (1/6)</t>
  </si>
  <si>
    <t>1653,0
48,7</t>
  </si>
  <si>
    <t>не имеет</t>
  </si>
  <si>
    <t>ХЕНДЭ SOLARIS</t>
  </si>
  <si>
    <t>Артамонова Наталия Геннадиевна</t>
  </si>
  <si>
    <t>директор Муниципального автономного образовательного учреждения дополнительного образования г. Красноармейск Городского округа Пушкинский Московской области «Детско-юношеский центр «Радость»</t>
  </si>
  <si>
    <t>земельный участок
дача
квартира (2/3)</t>
  </si>
  <si>
    <t xml:space="preserve">810,0
72,0
64,0
</t>
  </si>
  <si>
    <t>земельный участок
земельный участок
дача
дача</t>
  </si>
  <si>
    <t>413,0
889,0
52,2
53,0</t>
  </si>
  <si>
    <t>NISSAN X-TRAIL</t>
  </si>
  <si>
    <t>Никонова Наталья Васильевна</t>
  </si>
  <si>
    <t>директор Муниципального бюджетного общеобразовательного учреждения Городского округа Пушкинский Московской области «Софринская средняя общеобразовательная школа № 2»</t>
  </si>
  <si>
    <t>земельный участок
жилой дом
квартира
хозблок</t>
  </si>
  <si>
    <t>652,0
112,8
42,0
37,3</t>
  </si>
  <si>
    <t xml:space="preserve">Россия 
 Россия 
Россия 
Россия
</t>
  </si>
  <si>
    <t>TOYOTA RAV4</t>
  </si>
  <si>
    <t>Бутакова Ольга Евгеньевна</t>
  </si>
  <si>
    <t>директор Муниципального бюджетного общеобразовательного учреждения Городского округа Пушкинский Московской области «Ельдигинская средняя общеобразовательная школа»</t>
  </si>
  <si>
    <t>квартира
квартира (1/2)
квартира (1/2)</t>
  </si>
  <si>
    <t>47,2
42,1
48,2</t>
  </si>
  <si>
    <t xml:space="preserve">земельный участок
жилой дом
квартира
квартира
</t>
  </si>
  <si>
    <t xml:space="preserve">
1419,0
316,6
34,4
48,2</t>
  </si>
  <si>
    <t xml:space="preserve">
Россия
Россия
Россия
Россия</t>
  </si>
  <si>
    <t xml:space="preserve">земельный участок
жилой дом
квартира
квартира                                                                                          </t>
  </si>
  <si>
    <t xml:space="preserve">1419,0
316,6
34,4
48,2
                                                                                                         </t>
  </si>
  <si>
    <t>Россия 
 Россия
Россия
Россия</t>
  </si>
  <si>
    <t>квартира
квартира
квартира</t>
  </si>
  <si>
    <t>FORD MONDEO IV</t>
  </si>
  <si>
    <t>Бахтояров Владимир Владимирович</t>
  </si>
  <si>
    <t>директор Муниципального бюджетного общеобразовательного учреждения г. Ивантеевка Городского округа Пушкинский Московской области «Гимназия № 6»</t>
  </si>
  <si>
    <t>69,0
43.0</t>
  </si>
  <si>
    <t xml:space="preserve">Россия
Россия
</t>
  </si>
  <si>
    <t>HYUNDAI SANTA FE</t>
  </si>
  <si>
    <t>69,0
43,0</t>
  </si>
  <si>
    <t>69,0
43,0
600,0
84,3</t>
  </si>
  <si>
    <t>Россия
Россия
Россия
Россия</t>
  </si>
  <si>
    <t>Гоц Надежда Анатольевна</t>
  </si>
  <si>
    <t>директор Муниципального бюджетного общеобразовательного учреждения г. Красноармейск Городского округа Пушкинский Московской области «Средняя общеобразовательная школа № 1»</t>
  </si>
  <si>
    <t>земельный участок
жилой дом
квартира
квартира
гараж (1/6)</t>
  </si>
  <si>
    <t>405,0
20,2
73,4
36,5
17,0</t>
  </si>
  <si>
    <t>Романова Елена Дмитриевна</t>
  </si>
  <si>
    <t>директор Муниципального автономного общеобразовательного учреждения г. Красноармейск Городского округа Пушкинский Московской области «Гимназия № 6»</t>
  </si>
  <si>
    <t>квартира (1/4)</t>
  </si>
  <si>
    <t xml:space="preserve">земельный участок
жилое строение
</t>
  </si>
  <si>
    <t>632,0
121,7</t>
  </si>
  <si>
    <t>СУЗУКИ ГрандВитара</t>
  </si>
  <si>
    <t>Байгузина Рания Рафатовна</t>
  </si>
  <si>
    <t>директор Муниципального бюджетного общеобразовательного учреждения Городского округа Пушкинский Московской области «Ашукинская средняя общеобразовательная школа»</t>
  </si>
  <si>
    <t>НИССАН Патфендер</t>
  </si>
  <si>
    <t>Тимохина Наталия Львовна</t>
  </si>
  <si>
    <t xml:space="preserve">директор Муниципального бюджетного общеобразовательного учреждения Городского округа Пушкинский Московской области «Правдинская средняя общеобразовательная школа № 2» </t>
  </si>
  <si>
    <t>920,0
155,5</t>
  </si>
  <si>
    <t>Герасимова Лариса Евгеньевна</t>
  </si>
  <si>
    <t>директор Муниципального бюджетного общеобразовательного учреждения г. Пушкино Городского округа Пушкинский Московской области «Средняя общеобразовательная школа № 14»</t>
  </si>
  <si>
    <t>ВАЗ 21093</t>
  </si>
  <si>
    <t>Горькая Елена Владимировна</t>
  </si>
  <si>
    <t>директор Муниципального бюджетного общеобразовательного учреждения г. Красноармейск Городского округа Пушкинский Московской области «Средняя общеобразовательная школа № 3»</t>
  </si>
  <si>
    <t>Шаповалова Ольга Андреевна</t>
  </si>
  <si>
    <t>директор Муниципального бюджетного общеобразовательного учреждения г. Пушкино Городского округа Пушкинский Московской области «Средняя общеобразовательная школа № 11»</t>
  </si>
  <si>
    <t xml:space="preserve">земельный участок
дача
</t>
  </si>
  <si>
    <t xml:space="preserve">960,0
210,0
</t>
  </si>
  <si>
    <t xml:space="preserve">Россия
Россия
</t>
  </si>
  <si>
    <t>жилой дом
квартира
земельный участок</t>
  </si>
  <si>
    <t>32,0
92,5
250,0</t>
  </si>
  <si>
    <t>НИССАН ТЕАНА
ВАЗ 21102</t>
  </si>
  <si>
    <t>жилой дом
квартира
земельный участок
земельный участок
дача</t>
  </si>
  <si>
    <t xml:space="preserve">32,0
92,5
250,0
960,0
210,0
</t>
  </si>
  <si>
    <t xml:space="preserve">Россия
Россия
Россия
Россия
Россия
</t>
  </si>
  <si>
    <t>Челенгир Федор Георгиевич</t>
  </si>
  <si>
    <t>директор Муниципального автономного общеобразовательного учреждения Городского округа Пушкинский Московской области «Гимназия «Тарасовка»</t>
  </si>
  <si>
    <t>земельный участок
дача
квартира</t>
  </si>
  <si>
    <t>775,0
175,9
43,6</t>
  </si>
  <si>
    <t xml:space="preserve">Россия
Россия
Россия
</t>
  </si>
  <si>
    <t>Калинкина Марина Александровна</t>
  </si>
  <si>
    <t>директор Муниципального бюджетного общеобразовательного учреждения г. Красноармейск Городского округа Пушкинский Московской области «Средняя общеобразовательная школа № 4»</t>
  </si>
  <si>
    <t>земельный участок
дача</t>
  </si>
  <si>
    <t>600,0
120,0</t>
  </si>
  <si>
    <t>600,0
120,0</t>
  </si>
  <si>
    <t>квартира
жилой дом</t>
  </si>
  <si>
    <t>55,2
38,6</t>
  </si>
  <si>
    <t>Шершнева Светлана Валерьевна</t>
  </si>
  <si>
    <t>директор Муниципального бюджетного общеобразовательного учреждения г. Ивантеевка Городского округа Пушкинский Московской области «Средняя общеобразовательная школа № 2»</t>
  </si>
  <si>
    <t>квартира (1/5)
квартира (1/2)</t>
  </si>
  <si>
    <t>60,0
75,5</t>
  </si>
  <si>
    <t>HYUNDAI SOLARIS</t>
  </si>
  <si>
    <t>Каменская Анастасия Ренатовна</t>
  </si>
  <si>
    <t>директор Муниципального бюджетного общеобразовательного учреждения г. Пушкино Городского округа Пушкинский Московской области «Школа-интернат для обучающихся  с ограниченными возможностями здоровья»</t>
  </si>
  <si>
    <t>БМВ 520д
КИА Rio</t>
  </si>
  <si>
    <t>БМВ 116i
ФОТОН 38786-0000010-41</t>
  </si>
  <si>
    <t>Мосеева Анастасия Алексеевна</t>
  </si>
  <si>
    <t>директор Муниципального бюджетного общеобразовательного учреждения г. Ивантеевка Городского округа Пушкинский Московской области «Средняя общеобразовательная школа № 8»</t>
  </si>
  <si>
    <t>ТОЙОТА РАВ 4</t>
  </si>
  <si>
    <t>Морозова Наталья Петровна</t>
  </si>
  <si>
    <t>директор Муниципального бюджетного общеобразовательного учреждения г. Пушкино Городского округа Пушкинский Московской области «Средняя общеобразовательная школа № 5»</t>
  </si>
  <si>
    <t>41,4
42,0</t>
  </si>
  <si>
    <t xml:space="preserve">
408,0
196,7</t>
  </si>
  <si>
    <t xml:space="preserve">
Россия
Россия</t>
  </si>
  <si>
    <t>408,0
196,7</t>
  </si>
  <si>
    <t>Гальцина Яна Геннадиевна</t>
  </si>
  <si>
    <t>директор Муниципального бюджетного общеобразовательного учреждения г. Ивантеевка Городского округа Пушкинский Московской области «Средняя общеобразовательная школа № 7»</t>
  </si>
  <si>
    <t>1157,0
143,7</t>
  </si>
  <si>
    <t>НИССАН Кашкай</t>
  </si>
  <si>
    <t>жилой дом (1/3)</t>
  </si>
  <si>
    <t>жилой дом
земельный участок
земельный участок</t>
  </si>
  <si>
    <t>143,7
1157,0
1959,0</t>
  </si>
  <si>
    <t>Россия
Россия
Россия</t>
  </si>
  <si>
    <t>РЕНО Logan</t>
  </si>
  <si>
    <t>жилой дом (1/6)</t>
  </si>
  <si>
    <t>143,7
1157,0
1959,1</t>
  </si>
  <si>
    <t>143,7
1157,0
1959,2</t>
  </si>
  <si>
    <t>Буданова Людмила Владимировна</t>
  </si>
  <si>
    <t>директор Муниципального бюджетного общеобразовательного учреждения Городского округа Пушкинский Московской области «Леснополянская средняя общеобразовательная школа»</t>
  </si>
  <si>
    <t>квартира (1/2)
гараж</t>
  </si>
  <si>
    <t>66,9
41,0</t>
  </si>
  <si>
    <t>HAVAL H6</t>
  </si>
  <si>
    <t>Лебедева Анастасия Вячеславовна</t>
  </si>
  <si>
    <t>директор Муниципального бюджетного образовательного учреждения дополнительного образования детей г. Ивантеевка Городского округа Пушкинский Московской области «Центр развития творчества детей и юношества»</t>
  </si>
  <si>
    <t>квартира (1/4)
квартира</t>
  </si>
  <si>
    <t>102,0
65,9</t>
  </si>
  <si>
    <t>ГРЕЙТ ВОЛЛ Н3</t>
  </si>
  <si>
    <t>Швецова Маргарита Анатольевна</t>
  </si>
  <si>
    <t>директор Муниципального бюджетного общеобразовательного учреждения г. Красноармейск Городского округа Пушкинский Московской области «Школа-интернат для обучающихся с ограниченными возможностями здоровья»</t>
  </si>
  <si>
    <t>земельный участок
дача
квартира (1/2)
нежилое помещение</t>
  </si>
  <si>
    <t>805,0
300,0
101,7
62,0</t>
  </si>
  <si>
    <t>ТОЙОТА LC-120</t>
  </si>
  <si>
    <t>земельный участок
квартира (1/2)</t>
  </si>
  <si>
    <t>800,0
101,7</t>
  </si>
  <si>
    <t>ТОЙОТА LC-150</t>
  </si>
  <si>
    <t>Решетова Наталья Леонидовна</t>
  </si>
  <si>
    <t>директор Муниципального бюджетного общеобразовательного учреждения г. Ивантеевка Городского округа Пушкинский Московской области «Средняя общеобразовательная школа № 4»</t>
  </si>
  <si>
    <t>ЛАДА Калина
ЛАДА Granta</t>
  </si>
  <si>
    <t>ВАЗ 21103</t>
  </si>
  <si>
    <t>Крылова Галина Сергеевна</t>
  </si>
  <si>
    <t>директор Муниципального бюджетного общеобразовательного учреждения Городского округа Пушкинский Московской области «Челюскинская средняя общеобразовательная школа»</t>
  </si>
  <si>
    <t>827,0
22,0</t>
  </si>
  <si>
    <t>квартира
гараж</t>
  </si>
  <si>
    <t>60,4
43,0</t>
  </si>
  <si>
    <t>Лютова Валентина Владимировна</t>
  </si>
  <si>
    <t>директор Муниципального бюджетного общеобразовательного учреждения г. Пушкино Городского округа Пушкинский Московской области «Гимназия № 4»</t>
  </si>
  <si>
    <t>земельный участок
квартира (1/2)
квартира</t>
  </si>
  <si>
    <t>1000,0
45,3
47,0</t>
  </si>
  <si>
    <t>ПЕЖО 307 sw</t>
  </si>
  <si>
    <t>Киселева Юлия Владимировна</t>
  </si>
  <si>
    <t>директор Муниципального бюджетного общеобразовательного учреждения г. Пушкино Городского округа Пушкинский Московской области «Начальная школа – детский сад № 63 «Солнышко»</t>
  </si>
  <si>
    <t>12000,0
203,0</t>
  </si>
  <si>
    <t>квартира
машиноместо</t>
  </si>
  <si>
    <t>62,4
6,0</t>
  </si>
  <si>
    <t>MITSUBISHI Pajero Sport
RENAULT Arkana</t>
  </si>
  <si>
    <t>Васильева Светлана Владимировна</t>
  </si>
  <si>
    <t>заведующий Муниципальным автономным дошкольным образовательным учреждением г. Пушкино Городского округа Пушкинский Московской области «Детский сад № 22 «Золушка»</t>
  </si>
  <si>
    <t>земельный участок
квартира
гараж</t>
  </si>
  <si>
    <t>600,0
61,7
20,5</t>
  </si>
  <si>
    <t>Федорова Антонина Витальевна</t>
  </si>
  <si>
    <t>заведующий Муниципальным бюджетным дошкольным образовательным учреждением Городского округа Пушкинский Московской области «Детский сад № 6 «Улыбка»</t>
  </si>
  <si>
    <t>Бубнова Наталья Ивановна</t>
  </si>
  <si>
    <t>заведующий Муниципальным автономным дошкольным образовательным учреждением г. Пушкино Городского округа Пушкинский Московской области «Детский сад № 7 «Лесная сказка»</t>
  </si>
  <si>
    <t>Ланцова Лариса Ивановна</t>
  </si>
  <si>
    <t>заведующий Муниципальным бюджетным дошкольным образовательным учреждением Городского округа Пушкинский Московской области «Детский сад № 55 «Алёнушка»</t>
  </si>
  <si>
    <t>жилой дом (1/4)</t>
  </si>
  <si>
    <t>Муратова Наталья Александровна</t>
  </si>
  <si>
    <t>заведующий Муниципальным бюджетным дошкольным образовательным учреждением Городского округа Пушкинский Московской области «Детский сад № 12 «Василёк»</t>
  </si>
  <si>
    <t>807,0
38,6
12,1</t>
  </si>
  <si>
    <t>807,0
38,6
12,1</t>
  </si>
  <si>
    <t xml:space="preserve">Россия
Россия
Россия
</t>
  </si>
  <si>
    <t>квартира
квартира
земельный участок
нежилое помещение</t>
  </si>
  <si>
    <t>49,9
38,6
807,0
12,1</t>
  </si>
  <si>
    <t xml:space="preserve">Россия
Россия
Россия
Россия
</t>
  </si>
  <si>
    <t>Полякова Ирина Александровна</t>
  </si>
  <si>
    <t>заведующий Муниципальным бюджетным дошкольным образовательным учреждением г. Пушкино Городского округа Пушкинский Московской области «Детский сад № 15 «Аистёнок»</t>
  </si>
  <si>
    <t>земельный участок
дача
квартира
квартира</t>
  </si>
  <si>
    <t>800,0
78,9
60,3
35,3</t>
  </si>
  <si>
    <t>Кныр Галина Глебовна</t>
  </si>
  <si>
    <t>заведующий Муниципальным бюджетным дошкольным образовательным учреждением г. Ивантеевка Городского округа Пушкинский Московской области «Детский сад №19 «Солнышко»</t>
  </si>
  <si>
    <t xml:space="preserve">516,0
62,6
24,0
</t>
  </si>
  <si>
    <t>Колчина Ольга Владимировна</t>
  </si>
  <si>
    <t>заведующий Муниципальным бюджетным дошкольным образовательным учреждением Городского округа Пушкинский Московской области «Детский сад № 51 «Машенька»</t>
  </si>
  <si>
    <t>РЕНО Дастер</t>
  </si>
  <si>
    <t>Чернова Ольга Александровна</t>
  </si>
  <si>
    <t>заведующий Муниципальным автономным дошкольным образовательным учреждением Городского округа Пушкинский Московской области «Детский сад № 66 «Ёлочка»</t>
  </si>
  <si>
    <t>земельный участок
земельный участок
жилой дом
квартира</t>
  </si>
  <si>
    <t xml:space="preserve">
1412
70,0
261,0
46,3</t>
  </si>
  <si>
    <t xml:space="preserve">
Россия
Россия
Россия
Россия</t>
  </si>
  <si>
    <t xml:space="preserve">ФОЛЬКСВАГЕН Джетта
</t>
  </si>
  <si>
    <t>земельный участок
земельный участок
земельный участок
жилой дом
квартира</t>
  </si>
  <si>
    <t>1412,0
70,0
1400,0
261,0
46,3</t>
  </si>
  <si>
    <t>МАЗДА СХ-5</t>
  </si>
  <si>
    <t>Тюрикова Елена Алексеевна</t>
  </si>
  <si>
    <t>заведующий Муниципальным бюджетным дошкольным образовательным учреждением г. Ивантеевка Городского округа Пушкинский Московской области «Детский сад № 16 «Сказка»</t>
  </si>
  <si>
    <t>НИССАН  X-Trail</t>
  </si>
  <si>
    <t>Паршикова Марина Владимировна</t>
  </si>
  <si>
    <t>заведующий Муниципальным бюджетным дошкольным образовательным учреждением г. Ивантеевка  Городского округа Пушкинский Московской области «Детский сад № 13 «Улыбка»</t>
  </si>
  <si>
    <t>67,8
33,7</t>
  </si>
  <si>
    <t>ТОЙОТА Королла</t>
  </si>
  <si>
    <t>Леоненко Олеся Александровна</t>
  </si>
  <si>
    <t>заведующий Муниципальным бюджетным дошкольным образовательным учреждением Городского округа Пушкинский Московской области «Детский сад № 68 «Воробушек»</t>
  </si>
  <si>
    <t>HYUNDAI Elantra</t>
  </si>
  <si>
    <t>Нагаева Миляуша Равильевна</t>
  </si>
  <si>
    <t>заведующий Муниципальным бюджетным дошкольным образовательным учреждением г. Ивантеевка Городского округа Пушкинский Московской области «Детский сад № 15 «Ручеек»</t>
  </si>
  <si>
    <t>земельный участок
жилой дом
квартира (1/3)</t>
  </si>
  <si>
    <t>304,0
103,2
51,1</t>
  </si>
  <si>
    <t>земельный участок
жилой дом (1/3)
квартира</t>
  </si>
  <si>
    <t>560,0
55,8
31,6</t>
  </si>
  <si>
    <t>МИЦУБИСИ ASX</t>
  </si>
  <si>
    <t>Митенева Ирина Владимировна</t>
  </si>
  <si>
    <t>заведующий Муниципальным бюджетным дошкольным образовательным учреждением г. Красноармейск Городского округа Пушкинский Московской области «Детский сад № 4 «Малыш»</t>
  </si>
  <si>
    <t>земельный участок
жилой дом (1/3)</t>
  </si>
  <si>
    <t>240,0
106,9</t>
  </si>
  <si>
    <t>дача
земельный участок</t>
  </si>
  <si>
    <t>75,0
15,0</t>
  </si>
  <si>
    <t>БМВ Х1</t>
  </si>
  <si>
    <t>земельный участок
земельный участок
жилой дом (1/3)
дача</t>
  </si>
  <si>
    <t>240,0
15,0
106,9
75,0</t>
  </si>
  <si>
    <t>ССАНГ ЙОНГ Ставик</t>
  </si>
  <si>
    <t>Загорулько Евдокия Михайловна</t>
  </si>
  <si>
    <t>заведующий Муниципальным бюджетным дошкольным образовательным учреждением г. Пушкино Городского округа Пушкинский Московской области «Детский сад № 60 «Огонёк»</t>
  </si>
  <si>
    <t>Сейиткулиева Мария Николаевна</t>
  </si>
  <si>
    <t>заведующий Муниципальным бюджетным дошкольным образовательным учреждением Городского округа Пушкинский Московской области «Детский сад № 29 «Сказка»</t>
  </si>
  <si>
    <t>ФОЛЬКСВАГЕН Поло</t>
  </si>
  <si>
    <t>Павлова Александра Сергеевна</t>
  </si>
  <si>
    <t>заведующий Муниципальным бюджетным дошкольным образовательным учреждением г. Пушкино Городского округа Пушкинский Московской области «Детский сад № 65 «Берёзка»</t>
  </si>
  <si>
    <t xml:space="preserve">квартира (1/4)
квартира
</t>
  </si>
  <si>
    <t>61,1
49,0</t>
  </si>
  <si>
    <t>49,0
61,1</t>
  </si>
  <si>
    <t>Водяницкая Мария Станиславовна</t>
  </si>
  <si>
    <t>заведующий Муниципальным бюджетным дошкольным образовательным учреждением Городского округа Пушкинский Московской области «Детский сад № 14 «Подснежник»</t>
  </si>
  <si>
    <t>Субботина Ирина Владимировна</t>
  </si>
  <si>
    <t>заведующий Муниципальным бюджетным дошкольным образовательным учреждением г. Красноармейск Городского округа Пушкинский Московской области «Детский сад №1 «Березка»</t>
  </si>
  <si>
    <t>Пряхина Елена Валентиновна</t>
  </si>
  <si>
    <t>заведующий Муниципальным бюджетным дошкольным образовательным учреждением г. Ивантеевка Городского округа Пушкинский Московской области «Детский сад № 5 «Ромашка»</t>
  </si>
  <si>
    <t xml:space="preserve">земельный участок
жилой дом
</t>
  </si>
  <si>
    <t>1599,0
82,0</t>
  </si>
  <si>
    <t>НИССАН 1.2 Comfort</t>
  </si>
  <si>
    <t>жилой дом
земельный участок
квартира</t>
  </si>
  <si>
    <t>178,0
550,0
43,0</t>
  </si>
  <si>
    <t>Гончарова Марина Геннадиевна</t>
  </si>
  <si>
    <t>заведующий Муниципальным бюджетным дошкольным образовательным учреждением г. Ивантеевка Городского округа Пушкинский Московской области «Детский сад № 12 «Ивушка»</t>
  </si>
  <si>
    <t>земельный участок
квартира</t>
  </si>
  <si>
    <t>1000,0
43,4</t>
  </si>
  <si>
    <t>LADA Samara</t>
  </si>
  <si>
    <t>Зазнобина Анна Александровна</t>
  </si>
  <si>
    <t>заведующий Муниципальным бюджетным дошкольным образовательным учреждением г. Пушкино Городского округа Пушкинский Московской области «Детский сад № 8 «Звёздочка»</t>
  </si>
  <si>
    <t>56,9
58,0</t>
  </si>
  <si>
    <t>Гусева Марина Михайловна</t>
  </si>
  <si>
    <t>заведующий Муниципальным бюджетным дошкольным образовательным учреждением г. Ивантеевка Городского округа Пушкинский Московской области «Детский сад № 8 «Колокольчик»</t>
  </si>
  <si>
    <t>3394,0
35,6
78,2</t>
  </si>
  <si>
    <t>ОПЕЛЬ Корса</t>
  </si>
  <si>
    <t>земельный участок
жилой дом (1/2)</t>
  </si>
  <si>
    <t>1330,0
81,7</t>
  </si>
  <si>
    <t>ГАЗ 3110</t>
  </si>
  <si>
    <t>Шелыганова Юлия Леонидовна</t>
  </si>
  <si>
    <t>заведующий Муниципальным бюджетным дошкольным образовательным учреждением г. Красноармейск Городского округа Пушкинский Московской области «Детский сад № 8 «Белочка»</t>
  </si>
  <si>
    <t>земельный участок
дача
квартира (1/2)</t>
  </si>
  <si>
    <t>414,0
36,0
54,5</t>
  </si>
  <si>
    <t>ХЕНДЭ GETS Gt 1.1</t>
  </si>
  <si>
    <t>квартира (1/2)
квартира (1/4)</t>
  </si>
  <si>
    <t>54,5
15,0</t>
  </si>
  <si>
    <t>SSANG YONG KYRON</t>
  </si>
  <si>
    <t>Метельская Ирина Владимировна</t>
  </si>
  <si>
    <t>заведующий Муниципальным бюджетным дошкольным образовательным учреждением г. Пушкино Городского округа Пушкинский Московской области «Детский сад № 4 «Золотая рыбка»</t>
  </si>
  <si>
    <t>земельный участок
квартира
квартира</t>
  </si>
  <si>
    <t>2500,0
81,0
70,9</t>
  </si>
  <si>
    <t>Парамонова Олеся Михайловна</t>
  </si>
  <si>
    <t>заведующий Муниципальным бюджетным дошкольным образовательным учреждением Городского округа Пушкинский «Детский сад № 11 «Теремок»</t>
  </si>
  <si>
    <t>63,0
40,0</t>
  </si>
  <si>
    <t>Харина Ольга Александровна</t>
  </si>
  <si>
    <t>заведующий Муниципальным бюджетным дошкольным образовательным учреждением Городского округа Пушкинский Московской области «Детский сад № 42 «Рябинка»</t>
  </si>
  <si>
    <t>800,0
90,0
59,3</t>
  </si>
  <si>
    <t>100,0
47,0</t>
  </si>
  <si>
    <t xml:space="preserve">ФОЛЬКСВАГЕН Touareg </t>
  </si>
  <si>
    <t>жилой дом (1/2)</t>
  </si>
  <si>
    <t>Донецкая Наталья Николаевна</t>
  </si>
  <si>
    <t>заведующий Муниципальным автономным дошкольным образовательным учреждением г. Пушкино Городского округа Пушкинский Московской области «Детский сад № 18 «Росинка»</t>
  </si>
  <si>
    <t>940,0
50,6</t>
  </si>
  <si>
    <t>квартира
земельный участок</t>
  </si>
  <si>
    <t>50,6
940,0</t>
  </si>
  <si>
    <t>МИЦУБИСИ Pajero 3</t>
  </si>
  <si>
    <t>квартира
квартира
земельный участок</t>
  </si>
  <si>
    <t>50,6
46,7
940,0</t>
  </si>
  <si>
    <t>Андрусяк Татьяна Алексеевна</t>
  </si>
  <si>
    <t>заведующий Муниципальным бюджетным дошкольным образовательным учреждением г. Пушкино Городского округа Пушкинский Московской области «Детский сад № 53 «Дюймовочка»</t>
  </si>
  <si>
    <t>Егорова Елена Леонидовна</t>
  </si>
  <si>
    <t>заведующий Муниципальным бюджетным дошкольным образовательным учреждением г. Пушкино Городского округа Пушкинский Московской области «Детский сад № 17 «Тополёк»</t>
  </si>
  <si>
    <t>СИТРОЕН С-3</t>
  </si>
  <si>
    <t>Бабаева Надежда Викторовна</t>
  </si>
  <si>
    <t>заведующий Муниципальным бюджетным дошкольным образовательным учреждением г. Ивантеевка Городского округа Пушкинский Московской области «Детский сад № 17 «Петушок»</t>
  </si>
  <si>
    <t>FORD Focus</t>
  </si>
  <si>
    <t>Бронникова Наталья Николаевна</t>
  </si>
  <si>
    <t>заведующий Муниципальным бюджетным дошкольным образовательным учреждением г. Ивантеевка Городского округа Пушкинский Московской области «Детский сад № 1 «Лучик»</t>
  </si>
  <si>
    <t>БМВ Х3 XDRIVE20D</t>
  </si>
  <si>
    <t>Дурягина Ирина Александровна</t>
  </si>
  <si>
    <t>заведующий Муниципальным бюджетным дошкольным образовательным учреждением г. Ивантеевка Городского округа Пушкинский Московской области «Детский сад № 11 «Планета детства»</t>
  </si>
  <si>
    <t>земельный участок (1/2)
земельный участок (1/2)
жилой дом (1/2)
жилой дом (1/2)</t>
  </si>
  <si>
    <t>710,0
750,0
88,6
115,0</t>
  </si>
  <si>
    <t>Россия
Россия
Россия
Россия</t>
  </si>
  <si>
    <t>710,0
88,6</t>
  </si>
  <si>
    <t>Диянова Анна Владимировна</t>
  </si>
  <si>
    <t>заведующий Муниципальным бюджетным дошкольным образовательным учреждением г. Ивантеевка Городского округа Пушкинский Московской области «Детский сад № 4 «Семицветик»</t>
  </si>
  <si>
    <t>квартира (1/3)
квартира (1/2)</t>
  </si>
  <si>
    <t>41,7
86,2</t>
  </si>
  <si>
    <t>НИССАН Примера
МИЦУБИСИ Аутлендер</t>
  </si>
  <si>
    <t>квартира (1/3)
квартира (1/4)</t>
  </si>
  <si>
    <t>41,7
86,3</t>
  </si>
  <si>
    <t>Стебунова Елена Вячеславовна</t>
  </si>
  <si>
    <t>заведующий Муниципальным бюджетным дошкольным образовательным учреждением Городского округа Пушкинский Московской области «Детский сад № 16 «Колосок»</t>
  </si>
  <si>
    <t>Зелинская Елена Николаевна</t>
  </si>
  <si>
    <t>заведующий Муниципальным бюджетным дошкольным образовательным учреждением г. Пушкино Городского округа Пушкинский Московской области «Детский сад № 20 «Золотой ключик»</t>
  </si>
  <si>
    <t>HYUNDAI IX35</t>
  </si>
  <si>
    <t>Любимова Надежда Алексеевна</t>
  </si>
  <si>
    <t>заведующий Муниципальным бюджетным дошкольным образовательным учреждением г. Красноармейск Городского округа Пушкинский Московской области «Детский сад № 3 «Светлячок»</t>
  </si>
  <si>
    <t>45,9
47,3
15,0</t>
  </si>
  <si>
    <t>45,9
28,7
15,0</t>
  </si>
  <si>
    <t>ТОЙОТА Voxy</t>
  </si>
  <si>
    <t xml:space="preserve">
УТОЧНЯЮЩИЕ СВЕДЕНИЯ
 о доходах, об имуществе и обязательствах имущественного характера руководителей муниципальных организаций 
Городского округа Пушкинский Московской области их супруга (супруги) и несовершеннолетних детей   
с 1 января по 31 декабря 2021 года
</t>
  </si>
  <si>
    <t>Муниципальные организаций 
Городского округа Пушкинский Московской области сферы благоустройства, жилищно-коммунального хозяйства и иных сфер деятельности</t>
  </si>
  <si>
    <t>Фирсова Наталья Александровна</t>
  </si>
  <si>
    <t xml:space="preserve">директор Муниципального казенного учреждения Городского округа Пушкинский Московской области «Маркетинг, информация, реклама» </t>
  </si>
  <si>
    <t>НИССАН ИКС-ТРЕЙЛ</t>
  </si>
  <si>
    <t xml:space="preserve">СВЕДЕНИЯ
о доходах, об имуществе и обязательствах имущественного характера лиц,
замещающих муниципальные должности, и муниципальных служащих
с 1 января по 31 декабря 2021 года 
Администрации Городского округа Пушкинский Московской области
</t>
  </si>
  <si>
    <t>Перечень объектов недвижимого имущества и транспортных средств, принадлежащих на праве собственности</t>
  </si>
  <si>
    <t>вид объектов недвижимости, вид собственности</t>
  </si>
  <si>
    <t>транспортные средства (вид, марка)</t>
  </si>
  <si>
    <t>вид объектов недвижимого имущества</t>
  </si>
  <si>
    <t>Красноцветов 
Максим Валерьевич</t>
  </si>
  <si>
    <t>Глава Городского округа Пушкинский Московской области</t>
  </si>
  <si>
    <t xml:space="preserve">квартира
</t>
  </si>
  <si>
    <t xml:space="preserve">Россия
</t>
  </si>
  <si>
    <t xml:space="preserve">земельный участок
жилой дом 
</t>
  </si>
  <si>
    <t xml:space="preserve">1700,00
259,3
</t>
  </si>
  <si>
    <t xml:space="preserve">Россия
Россия
</t>
  </si>
  <si>
    <t>Супруга</t>
  </si>
  <si>
    <t xml:space="preserve">земельный участок
жилой дом
</t>
  </si>
  <si>
    <t>легковой автомобиль
KIA Carnival</t>
  </si>
  <si>
    <t xml:space="preserve">квартира 
квартира 
</t>
  </si>
  <si>
    <t>80,00
81,2</t>
  </si>
  <si>
    <t xml:space="preserve">Россия
Россия
</t>
  </si>
  <si>
    <t>Несовершенно-
летний ребенок</t>
  </si>
  <si>
    <t xml:space="preserve">квартира 
земельный участок
 жилой дом 
</t>
  </si>
  <si>
    <t xml:space="preserve">81,2
1700
259,3
</t>
  </si>
  <si>
    <t xml:space="preserve">Россия
Россия
Россия
</t>
  </si>
  <si>
    <t xml:space="preserve">СВЕДЕНИЯ
о доходах, об имуществе и обязательствах имущественного характера лиц,
замещающих муниципальные должности, и муниципальных служащих
с 1 января по 31 декабря 2021 года 
 Администрации Городского округа Пушкинский Московской области
</t>
  </si>
  <si>
    <t>вид объектов недвижимости</t>
  </si>
  <si>
    <t>Попова Александра Геннадьевна</t>
  </si>
  <si>
    <t>Начальник сектора организации и контроля питания Комитета по образованию, работе с детьми и молодежью</t>
  </si>
  <si>
    <t xml:space="preserve">квартира
</t>
  </si>
  <si>
    <t xml:space="preserve">62,1
</t>
  </si>
  <si>
    <t xml:space="preserve">Россия
</t>
  </si>
  <si>
    <t>легковой автомобиль Hyundai i30</t>
  </si>
  <si>
    <t>Супруг</t>
  </si>
  <si>
    <t>земельный участок   
квартира
квартира</t>
  </si>
  <si>
    <t>2600,0
67,0
65,5</t>
  </si>
  <si>
    <t>Давыдовская Евгения Михайловна</t>
  </si>
  <si>
    <t>Заместитель председателя Комитета по образованию, работе с детьми и молодежью</t>
  </si>
  <si>
    <t xml:space="preserve">квартира
 </t>
  </si>
  <si>
    <t xml:space="preserve">38,6
</t>
  </si>
  <si>
    <t xml:space="preserve">квартира 
</t>
  </si>
  <si>
    <t xml:space="preserve">52,3
</t>
  </si>
  <si>
    <t xml:space="preserve">Россия
</t>
  </si>
  <si>
    <t xml:space="preserve">квартира
</t>
  </si>
  <si>
    <t xml:space="preserve">52, 3
</t>
  </si>
  <si>
    <t xml:space="preserve">легковой автомобиль
 MITSUBISHI PAJERO 
</t>
  </si>
  <si>
    <t>Ананьева Анастасия Игоревна</t>
  </si>
  <si>
    <t>Начальник отдела дошкольного образования Комитета по образованию, работе с детьми и молодежью</t>
  </si>
  <si>
    <t>1039249, 17</t>
  </si>
  <si>
    <t>квартира
дача
земельный участок
баня
гараж
машиноместо</t>
  </si>
  <si>
    <t xml:space="preserve">99,4
230,0
1383,0
25,6
37,4
31,9
</t>
  </si>
  <si>
    <t xml:space="preserve">Россия
Россия
Россия
Россия
Россия
Россия
</t>
  </si>
  <si>
    <t>земельный участок
дача
квартира
гараж
машиноместо
баня</t>
  </si>
  <si>
    <t>1383,0
230,0
99,4
37,4
31,9
25,6</t>
  </si>
  <si>
    <t>Россия
Россия
Россия
Россия
Россия
Россия</t>
  </si>
  <si>
    <t>легковой автомибиль MITSUBISHI OUTLANDER</t>
  </si>
  <si>
    <t>Пронина Елена Александровна</t>
  </si>
  <si>
    <t xml:space="preserve">
231
107,1
</t>
  </si>
  <si>
    <t>Ивлева Юлия Алексеевна</t>
  </si>
  <si>
    <t>Заместитель председателя Комитета по образованию, работе с детьми и молодежью - начальник отдела по работе с молодежью Комитета по образованию, работе с детьми и молодежью</t>
  </si>
  <si>
    <t>57,0
51,0</t>
  </si>
  <si>
    <t>Гречнева Оксана Васильевна</t>
  </si>
  <si>
    <t>Заместтель председателя Комитета по образованию, работе с детьми и молодежью</t>
  </si>
  <si>
    <t>48,5
786,0</t>
  </si>
  <si>
    <t xml:space="preserve">Россия
Россия
</t>
  </si>
  <si>
    <t>легковой автомобиль VOLKSWAGEN TOUAREG</t>
  </si>
  <si>
    <t>Лазарева Лариса Константиновна</t>
  </si>
  <si>
    <t>Начальник отдела общего образования Комитета по образованию, работе с детьми и молодежью</t>
  </si>
  <si>
    <t>385,0
44,7
48,2</t>
  </si>
  <si>
    <t>4000,0
45,4
82,4</t>
  </si>
  <si>
    <t>легковой автомобиль Nissan Almera</t>
  </si>
  <si>
    <t>Моногарова Юлия Валерьевна</t>
  </si>
  <si>
    <t>Начальник отдела воспитательной работы и дополнительного образования Комитета по образованию, работе с детьми и молодежью</t>
  </si>
  <si>
    <t>квартира
квартира
квартира
земельный участок
жилой дом
гараж</t>
  </si>
  <si>
    <t>59,80
41,40
31,80
585,00
48,00
39,60</t>
  </si>
  <si>
    <t>Россия
Россия
Россия
Россия
Россия
Россия</t>
  </si>
  <si>
    <t>Знобищева Валентина Борисовна</t>
  </si>
  <si>
    <t>Начальник отдела контроля функционирования, безопасности и организационно-кадрового обеспечения образовательных организаций Комитета по образованию, работе с детьми и молодежью</t>
  </si>
  <si>
    <t>квартира
квартира
машиноместо
машиноместо</t>
  </si>
  <si>
    <t>182,9
74,5
13,9
14,1</t>
  </si>
  <si>
    <t>легковой автомобиль Toyota Highlander</t>
  </si>
  <si>
    <t>Брынцев Александр Евгеньевич</t>
  </si>
  <si>
    <t>Думинец Алла Николаевна</t>
  </si>
  <si>
    <t>легковой автомобтль MITSUBISHI ASX </t>
  </si>
  <si>
    <t>квартиара</t>
  </si>
  <si>
    <t>Морозов Андрей Владиславович</t>
  </si>
  <si>
    <t>Первый заместитель главы Администрации Городского округа</t>
  </si>
  <si>
    <t xml:space="preserve">земельный участок
квартира
</t>
  </si>
  <si>
    <t>1490,0
37,3</t>
  </si>
  <si>
    <t xml:space="preserve">Россия
Россия
</t>
  </si>
  <si>
    <t>Благосклонная Екатерина Валерьевна</t>
  </si>
  <si>
    <t>Начальник управления инвестиционной политики</t>
  </si>
  <si>
    <t xml:space="preserve">квартира
квартира
 </t>
  </si>
  <si>
    <t xml:space="preserve">30,0
34,8
</t>
  </si>
  <si>
    <t>легковой автомобиль
Рено Дастер</t>
  </si>
  <si>
    <t xml:space="preserve">земельный участок
квартира 
гараж 
</t>
  </si>
  <si>
    <t>816,0
50,2
20,3</t>
  </si>
  <si>
    <t xml:space="preserve">Россия
Россия
Россия
</t>
  </si>
  <si>
    <t xml:space="preserve">земельный участок
квартира
квартира
гараж
</t>
  </si>
  <si>
    <t>816,0
50,2
60,1
20,3</t>
  </si>
  <si>
    <t>Россия
Россия
Россия
Россия</t>
  </si>
  <si>
    <t>легковой автомобиль
Лада Ларгус
прицеп к легковым автомобилям
Курганские прицепы 8213</t>
  </si>
  <si>
    <t>Кожанова Светлана Сергеевна</t>
  </si>
  <si>
    <t>Заместитель начальника управления инвестиционной политики</t>
  </si>
  <si>
    <t xml:space="preserve">58,4
</t>
  </si>
  <si>
    <t>38,1
20,4</t>
  </si>
  <si>
    <t>легковой автомибиль Шевроле Эпика</t>
  </si>
  <si>
    <t>58,4
39,8</t>
  </si>
  <si>
    <t>квартира
квартира
гараж</t>
  </si>
  <si>
    <t>58,4
39,8
20,4</t>
  </si>
  <si>
    <t xml:space="preserve">Россия
Россия
Россия
</t>
  </si>
  <si>
    <t>Гвоздецкая Елена Андреевна</t>
  </si>
  <si>
    <t>Начальникотдела потребительского рынка и услуг управления инвестиционной политики</t>
  </si>
  <si>
    <t xml:space="preserve">земельный участок
жилое строение
квартира
квартира 
паркинг
</t>
  </si>
  <si>
    <t>600,0
36,0
51,4
69,0
1546,4</t>
  </si>
  <si>
    <t>Россия
Россия
Россия
Россия
Россия</t>
  </si>
  <si>
    <t>легковой автомобиль
Hyundai Creta</t>
  </si>
  <si>
    <t>легковой автомобиль
БМВ 3251А</t>
  </si>
  <si>
    <t xml:space="preserve">квартира
квартира 
земельный участок
 паркинг
жилое строение
</t>
  </si>
  <si>
    <t xml:space="preserve">69,0
51,4
600,0
1546,4
36,0
</t>
  </si>
  <si>
    <t xml:space="preserve">Россия
Россия
Россия
Россия
Россия
</t>
  </si>
  <si>
    <t>Белова Анна Петровна</t>
  </si>
  <si>
    <t>Начальник жилищного отдела</t>
  </si>
  <si>
    <t xml:space="preserve">квартира
 </t>
  </si>
  <si>
    <t>легковой автомобиль
Форд Фокус</t>
  </si>
  <si>
    <t xml:space="preserve">квартира </t>
  </si>
  <si>
    <t>64.8</t>
  </si>
  <si>
    <t>Бабуркина Мария Владимировна</t>
  </si>
  <si>
    <t>Председатель Комитета имущественных отношений</t>
  </si>
  <si>
    <t>квартира
квартира
машиноместо</t>
  </si>
  <si>
    <t>55,8
43,8
15,0</t>
  </si>
  <si>
    <t>Золкина Елена Валерьевна</t>
  </si>
  <si>
    <t>Заместитель председателя Комитета имущественных отношений</t>
  </si>
  <si>
    <t xml:space="preserve">земельный участок
садовый дом
</t>
  </si>
  <si>
    <t>1297,0
81,5</t>
  </si>
  <si>
    <t>легковой автомобиль
Вольво ХС 90</t>
  </si>
  <si>
    <t>1318,0
207,9</t>
  </si>
  <si>
    <t>автомобильный прицеп 
КМЗ 8136</t>
  </si>
  <si>
    <t>Глебова Юлия Анатольевна</t>
  </si>
  <si>
    <t>легковой автомобиль 
БМВ 316</t>
  </si>
  <si>
    <t>76,6
68,0</t>
  </si>
  <si>
    <t>легковой автомобиль Вольво V40</t>
  </si>
  <si>
    <t xml:space="preserve">Россия  </t>
  </si>
  <si>
    <t>Баринова Наталья Анатольевна</t>
  </si>
  <si>
    <t>Начальник отдела муниципального земельного контроля Комитета имущественных отношений</t>
  </si>
  <si>
    <t xml:space="preserve">квартира
квартира 
</t>
  </si>
  <si>
    <t>41,5
58,2</t>
  </si>
  <si>
    <t xml:space="preserve">Россия
Россия
</t>
  </si>
  <si>
    <t>Новицкая Елена Димитриевна</t>
  </si>
  <si>
    <t>Начальник отдела торгов и реализации имущественных прав Комитета имущественных отношений</t>
  </si>
  <si>
    <t>легковой автомобиль Хундай IX 35</t>
  </si>
  <si>
    <t>Головкина Оксана Александровна</t>
  </si>
  <si>
    <t>Начальник отдела реестра муниципальной собственности Комитета имущественных отношений</t>
  </si>
  <si>
    <t xml:space="preserve">46,0
</t>
  </si>
  <si>
    <t>42, 0</t>
  </si>
  <si>
    <t>Киреева Ольга Николаевна</t>
  </si>
  <si>
    <t>Начальник отдела аренды Комитета имущественных отношений</t>
  </si>
  <si>
    <t xml:space="preserve">легковой автомобиль
Хэндэ </t>
  </si>
  <si>
    <t>Короткова Наталия Викторовна</t>
  </si>
  <si>
    <t>Начальник отдела имущества Комитета имущественных отношений</t>
  </si>
  <si>
    <t>50,9
40,7</t>
  </si>
  <si>
    <t xml:space="preserve">легковой автомобиль 
КИА РИО Х
легковой автомобиль
Опель Мерива
</t>
  </si>
  <si>
    <t>50,9
20,1</t>
  </si>
  <si>
    <t>Беляева Маргарита Анатольевна</t>
  </si>
  <si>
    <t>Начальник Финансового управления</t>
  </si>
  <si>
    <t xml:space="preserve">694,0
46,0
84,4
</t>
  </si>
  <si>
    <t xml:space="preserve">Россия
Россия
Россия
</t>
  </si>
  <si>
    <t>легковой автомобиль НИССАН 
Х-трейл</t>
  </si>
  <si>
    <t>Люхин Артем Германович</t>
  </si>
  <si>
    <t>Заместитель главы Администрации Городского округа - начальник управления физической культуры, спорта, туризма и взаимодействия с общественными организациями</t>
  </si>
  <si>
    <t>легковой автомобиль Хонда Аккорд</t>
  </si>
  <si>
    <t>74,3
84,3</t>
  </si>
  <si>
    <t>Комачкова Татьяна Анатольевна</t>
  </si>
  <si>
    <t>Заместитель начальника управления физической культуры, спорта, туризма и взаимодействия с общественными организациями</t>
  </si>
  <si>
    <t>1200,0
59,0
39,0</t>
  </si>
  <si>
    <t>легковой автомобиль 
Чери Т11 Тигго</t>
  </si>
  <si>
    <t xml:space="preserve">земельный участок
квартира
</t>
  </si>
  <si>
    <t xml:space="preserve">1200,0
59,0
</t>
  </si>
  <si>
    <t>Стокоз Михаил Игоревич</t>
  </si>
  <si>
    <t>Начальник отдела физической культуры, спорта и туризма управления физической культуры, спорта, туризма и взаимодействия с общественными организациями</t>
  </si>
  <si>
    <t>легковой автомобиль Тойота Лексус IS250</t>
  </si>
  <si>
    <t xml:space="preserve">43,0
</t>
  </si>
  <si>
    <t>легковой автомобиль
КИА Сид</t>
  </si>
  <si>
    <t>Носачева Екатерина Валентиновна</t>
  </si>
  <si>
    <t>Наачальник управления жилищно-коммунального хозяйства</t>
  </si>
  <si>
    <t>легковой автомобиль
Рено Логан SR</t>
  </si>
  <si>
    <t xml:space="preserve">земельный участок
квартира 
</t>
  </si>
  <si>
    <t xml:space="preserve">509,0
123,6
</t>
  </si>
  <si>
    <t xml:space="preserve">Россия
Россия
</t>
  </si>
  <si>
    <t xml:space="preserve">1500000,0
</t>
  </si>
  <si>
    <t>509,0
123,6</t>
  </si>
  <si>
    <t>легковой автомобиль
Лэнд Ровер Дискавери 3
легковой автомобиль Форд Фокус 3
легковой автомобиль Пежо Партнер
мотоцикл БМВ 1200r</t>
  </si>
  <si>
    <t>Комкова Оксана Витальевна</t>
  </si>
  <si>
    <t>Начальник отдела капитального ремонта управления жилищно-коммунального хозяйства</t>
  </si>
  <si>
    <t>995,0
74,7
46,6</t>
  </si>
  <si>
    <t>легковой автомобиль Мицубиси Галант 2.4</t>
  </si>
  <si>
    <t>43,1
46,6</t>
  </si>
  <si>
    <t>Федина Олеся Алексеевна</t>
  </si>
  <si>
    <t>Начальник отдела муниципального жилищного контроля управления жилищно-коммунального хозяйства</t>
  </si>
  <si>
    <t>42,7
61,3</t>
  </si>
  <si>
    <t>Пивень Мария Владимировна</t>
  </si>
  <si>
    <t xml:space="preserve">Заместитель главы Администрации Городского округа </t>
  </si>
  <si>
    <t>легковой автомобиль ВольвоХС60
легковой автомобиль Ягуар ХF</t>
  </si>
  <si>
    <t>Крюкова Светлана Владимировна</t>
  </si>
  <si>
    <t>Начальник управления архитектуры и градостроительства</t>
  </si>
  <si>
    <t xml:space="preserve">496,0
70,2
30,0
</t>
  </si>
  <si>
    <t xml:space="preserve">30,0
</t>
  </si>
  <si>
    <t>легковой автомобиль Вольво ХС 70</t>
  </si>
  <si>
    <t>496,0
70,2</t>
  </si>
  <si>
    <t>Андросова Ирина Сергеевна</t>
  </si>
  <si>
    <t>Заместитель начальника управления архитектуры и градостроительства</t>
  </si>
  <si>
    <t xml:space="preserve">1000,0
49,6
</t>
  </si>
  <si>
    <t>1000,0
85,3
57,3</t>
  </si>
  <si>
    <t>легковой автомобиль
КИАСерато Форте</t>
  </si>
  <si>
    <t xml:space="preserve">1000,0
</t>
  </si>
  <si>
    <t>Приходько Светлана Алексеевна</t>
  </si>
  <si>
    <t>Заместитель начальника управления архитектуры и градостроительства - начальник отдела информационного взаимодействия по вопросам градостроительного планирования</t>
  </si>
  <si>
    <t>земельный участок
земельный участок
жилое строение
жилой дом
газопровод низкого давления</t>
  </si>
  <si>
    <t>670,0
1080,0
74,7
261,8
108,6</t>
  </si>
  <si>
    <t>Россия
Россия
Россия
Россия
Россия</t>
  </si>
  <si>
    <t>легковой автомобиль Фолксваген Тигуан</t>
  </si>
  <si>
    <t>1197,0
320,5</t>
  </si>
  <si>
    <t>земельный участок
земельный участок
жилой дом
жилой дом</t>
  </si>
  <si>
    <t>1080,0
1197,0
261,8
320,5</t>
  </si>
  <si>
    <t xml:space="preserve">Россия
Россия
Россия
Россия
</t>
  </si>
  <si>
    <t>легковой автомобиль Фольксваген Амарок
легковой автомобиль Фольксваген Крафтер</t>
  </si>
  <si>
    <t>земельный участок
жилое строение
газопровод низкого давления</t>
  </si>
  <si>
    <t>670,0
74,7
108,6</t>
  </si>
  <si>
    <t>Смирнова Анна Владимировна</t>
  </si>
  <si>
    <t>Начальник отдела формирования архитектурного облика и дизайна городской среды управления архитектуры и градостроительства</t>
  </si>
  <si>
    <t>1764,0
74,6
57,1</t>
  </si>
  <si>
    <t xml:space="preserve">300000,0
</t>
  </si>
  <si>
    <t>легковой автомобиль Субару Форестер</t>
  </si>
  <si>
    <t>Петрова Надежда Вячеславна</t>
  </si>
  <si>
    <t>Начальник отдела индивидуального жилищного строительства управления архитектуры и градостроительства</t>
  </si>
  <si>
    <t>квартира
квартира
нежилое помещение
хозяйственное строение</t>
  </si>
  <si>
    <t>41,3
50,9
24,8
12,8</t>
  </si>
  <si>
    <t>Лакшина Надежда Сергеевна</t>
  </si>
  <si>
    <t>Начальник отдела адресации и перепланировки управления архитектуры и градостроительства</t>
  </si>
  <si>
    <t>Росиия</t>
  </si>
  <si>
    <t>Терешина Юлия Юрьевна</t>
  </si>
  <si>
    <t>Заместитель главы Администрации Городского округа</t>
  </si>
  <si>
    <t xml:space="preserve">Супруг </t>
  </si>
  <si>
    <t>легковой автомобиль Опель Астра</t>
  </si>
  <si>
    <t>Уткина Юлия Александровна</t>
  </si>
  <si>
    <t>Начальник правового управления</t>
  </si>
  <si>
    <t xml:space="preserve">земельный участок
земельный участок
земельный участок
квартира
квартира
</t>
  </si>
  <si>
    <t xml:space="preserve">742,0
742, 0
773,0
66,1
33,0
</t>
  </si>
  <si>
    <t>Россия
Россия
Россия
Россия
Россия</t>
  </si>
  <si>
    <t>легковой автомобиль Ниссан Кашкай</t>
  </si>
  <si>
    <t>квартира
административное здание</t>
  </si>
  <si>
    <t>62,3
-</t>
  </si>
  <si>
    <t>легковой автомобиль 
ВАЗ 21213
легковой автомобиль 
Рено Симбол</t>
  </si>
  <si>
    <t>квартира
административное здание
земельный участок
земельный участок</t>
  </si>
  <si>
    <t>62,3
-
742,0
742,0</t>
  </si>
  <si>
    <t>Рапин Юрий Арсеньевич</t>
  </si>
  <si>
    <t>Начальник отдела претензионно-судебной работы правового управления</t>
  </si>
  <si>
    <t xml:space="preserve">58,0
</t>
  </si>
  <si>
    <t>легковой автомобиль Киа Спортадж</t>
  </si>
  <si>
    <t>Теплова Татьяна Анатольевна</t>
  </si>
  <si>
    <t>Начальник управления по обеспечению деятельности комиссии по делам несовершеннолетних и защите их прав</t>
  </si>
  <si>
    <t>земельный участок
квартира
комната</t>
  </si>
  <si>
    <t>476,9
69,3
12,6</t>
  </si>
  <si>
    <t xml:space="preserve">476,9
</t>
  </si>
  <si>
    <t>69,3
476,9</t>
  </si>
  <si>
    <t>Попова Татьяна Сергеевна</t>
  </si>
  <si>
    <t>Заместитель начальника управления по обеспечению деятельности комиссии по делам несовершеннолетних и защите их прав</t>
  </si>
  <si>
    <t>легковой автомобиль 
Лада Веста</t>
  </si>
  <si>
    <t xml:space="preserve">60,4
</t>
  </si>
  <si>
    <t>Покотыло Марианна Александровна</t>
  </si>
  <si>
    <t>Начальник отдела административной практики управления по обеспечению деятельности комиссии по делам несовершеннолетних и защите их прав</t>
  </si>
  <si>
    <t xml:space="preserve">478,0
306,0
62,7
</t>
  </si>
  <si>
    <t>легковой автомобиль Ситроен С4</t>
  </si>
  <si>
    <t>легковой автомобиль Мицубиси Паджеро</t>
  </si>
  <si>
    <t>квартира
земельный участок
жилой дом
квартира</t>
  </si>
  <si>
    <t xml:space="preserve">42,0
478,0
306,0
62,7
</t>
  </si>
  <si>
    <t>Россия
Россия
Россия
Россия</t>
  </si>
  <si>
    <t>Головачева Валентина Павловна</t>
  </si>
  <si>
    <t>Начальник отдела общей профилактики управления по обеспечению деятельности комиссии по делам несовершеннолетних и защите их прав</t>
  </si>
  <si>
    <t>800,0
30,6
81,8</t>
  </si>
  <si>
    <t>легковой автомобиль Шевроле Круз</t>
  </si>
  <si>
    <t>Козлова Марина Валерьевна</t>
  </si>
  <si>
    <t>Начальник отдела жилищных субсидий</t>
  </si>
  <si>
    <t>32,0
45,1</t>
  </si>
  <si>
    <t xml:space="preserve">61,0
</t>
  </si>
  <si>
    <t>легковой автомобиль Фолксваген Гольф</t>
  </si>
  <si>
    <t xml:space="preserve">32,0
</t>
  </si>
  <si>
    <t>Кузина Евгения Вячеславовна</t>
  </si>
  <si>
    <t>Начальник отдела по труду и социальным вопросам</t>
  </si>
  <si>
    <t xml:space="preserve">48,3
36,4
</t>
  </si>
  <si>
    <t xml:space="preserve">48,3
</t>
  </si>
  <si>
    <t>Жданова Ольга Владимировна</t>
  </si>
  <si>
    <t>Председатель Комитета по образованию, работе с детьми и молодежью</t>
  </si>
  <si>
    <t>легковой автомобиль Хундай Туксон</t>
  </si>
  <si>
    <t xml:space="preserve">57,2
</t>
  </si>
  <si>
    <t>квартира
квартира
нежилое помещение
нежилое помещение
нежилое помещение</t>
  </si>
  <si>
    <t>84,2
72,7
15,7
15,7
15,7</t>
  </si>
  <si>
    <t>Россия
Россия
Россия
Россия
Россия</t>
  </si>
  <si>
    <t>легковой автомобиль Фольксваген Пассат</t>
  </si>
  <si>
    <t>Гордеев Юрий Евгеньевич</t>
  </si>
  <si>
    <t xml:space="preserve">53,0
</t>
  </si>
  <si>
    <t>94,4
62,5
18,9</t>
  </si>
  <si>
    <t>легковой автомобиль Лексус NX 200</t>
  </si>
  <si>
    <t>квартира
квартира
квартира
гараж</t>
  </si>
  <si>
    <t>53,0
94,4
62,5
18,9</t>
  </si>
  <si>
    <t>Чуклов Сергей Сергеевич</t>
  </si>
  <si>
    <t>Начальник управления по территориальной безопасности, гражданской обороне и чрезвычайным ситуациям</t>
  </si>
  <si>
    <t>земельный участок
квартира
дом</t>
  </si>
  <si>
    <t xml:space="preserve">1026,0
64,6
34,4
</t>
  </si>
  <si>
    <t>легковой автомобиль Тойота Лендкрузер</t>
  </si>
  <si>
    <t>Молодиченко Ольга Владимировна</t>
  </si>
  <si>
    <t>Заместитель начальника управления по территориальной безопасности, гражданской обороне и чрезвычайным ситуациям</t>
  </si>
  <si>
    <t xml:space="preserve">земельный участок
жилое строение
квартира
квартира 
гаражный бокс
</t>
  </si>
  <si>
    <t>554,0
68,3
86,7
30,7
56,6</t>
  </si>
  <si>
    <t>30,7
86,7</t>
  </si>
  <si>
    <t>Митин Андрей Юрьевич</t>
  </si>
  <si>
    <t>Заместитель начальника управления  по территориальной безопасности, гражданской обороне и чрезвычайным ситуациям - начальник отдела по гражданской обороне и чрезвычайным ситуациям</t>
  </si>
  <si>
    <t>земельный участок
садовый дом
квартира
баня</t>
  </si>
  <si>
    <t>648,7
160,3
40,7
72,1</t>
  </si>
  <si>
    <t xml:space="preserve">Россия
Россия
Россия
Россия
</t>
  </si>
  <si>
    <t>легковой автомобиль
Киа Сорренто ХМ</t>
  </si>
  <si>
    <t xml:space="preserve">21703,0
</t>
  </si>
  <si>
    <t>автомобиль грузовой ГАЗ (Газель) 330210</t>
  </si>
  <si>
    <t>Фёдоров Николай Анатольевич</t>
  </si>
  <si>
    <t>Начальник отдела территориальной безопасности управления  по территориальной безопасности, гражданской обороне и чрезвычайным ситуациям</t>
  </si>
  <si>
    <t>земельный участок
квартира
квартира
подсобное помещение</t>
  </si>
  <si>
    <t>597,0
41,8
54,8
4,4</t>
  </si>
  <si>
    <t>земельный участок
квартира
подсобное помещение</t>
  </si>
  <si>
    <t>597,0
54,8
4,4</t>
  </si>
  <si>
    <t xml:space="preserve">Россия
Россия
Россия
</t>
  </si>
  <si>
    <t>легковой автомобиль Шкода Рапид</t>
  </si>
  <si>
    <t>Головченко Инна Валериевна</t>
  </si>
  <si>
    <t>легковой автомобиль Форд Мондео</t>
  </si>
  <si>
    <t>44,7
64,2</t>
  </si>
  <si>
    <t>55,4
64,2</t>
  </si>
  <si>
    <t>Ковалева Наталья Ивановна</t>
  </si>
  <si>
    <t>Начальник архивного управления</t>
  </si>
  <si>
    <t xml:space="preserve">земельный участок
жилое строение
квартира
баня
</t>
  </si>
  <si>
    <t xml:space="preserve">842,0
81,5
58,0
20,7
</t>
  </si>
  <si>
    <t>Россия
Россия
Россия
Россия</t>
  </si>
  <si>
    <t>легковой автомобиль
Сузуки Гранд Витара</t>
  </si>
  <si>
    <t>36,5
50,7</t>
  </si>
  <si>
    <t>Купянская Елена Дмитриевна</t>
  </si>
  <si>
    <t>Начальник архивного отдела "Пушкино"
архивного управления</t>
  </si>
  <si>
    <t>Чепцова Екатерина Александровна</t>
  </si>
  <si>
    <t>Начальник архивного отдела "Ивантеевка, Красноармейск"
архивного управления</t>
  </si>
  <si>
    <t>40,2
45,7</t>
  </si>
  <si>
    <t>легковой автомобиль Форд С-Мах</t>
  </si>
  <si>
    <t>Студеникин Иван Евгеньевич</t>
  </si>
  <si>
    <t>легковой автомобиль Кадиллак ХТ5</t>
  </si>
  <si>
    <t xml:space="preserve">83,0
250,0
</t>
  </si>
  <si>
    <t>Бочарова Оксана Александровна</t>
  </si>
  <si>
    <t>Начальник управления благоустройства, дорожного хозяйства, транспорта и связи</t>
  </si>
  <si>
    <t>легковой автомобиль Хундай Крета</t>
  </si>
  <si>
    <t xml:space="preserve">20520, 0
</t>
  </si>
  <si>
    <t>Клюев Александр Сергеевич</t>
  </si>
  <si>
    <t>Заместитель начальника управления благоустройства, дорожного хозяйства, транспорта и связи</t>
  </si>
  <si>
    <t>легковой автомобиль 
Форд Фокус</t>
  </si>
  <si>
    <t>Карачев Серегй Викторович</t>
  </si>
  <si>
    <t>Заместитель начальника управления благоустройства, дорожного хозяйства, транспорта и связи - начальник отдела благоустройства и территориального контроля</t>
  </si>
  <si>
    <t>легковой автомобиль Мицубиси Лансер</t>
  </si>
  <si>
    <t>45,4
62,7</t>
  </si>
  <si>
    <t>Федоров Александр Борисович</t>
  </si>
  <si>
    <t>легковой автомобиль Хэндэ i30
легковой автомобиль Ауди q3</t>
  </si>
  <si>
    <t xml:space="preserve">68,3
</t>
  </si>
  <si>
    <t xml:space="preserve">Россия
</t>
  </si>
  <si>
    <t>Симаков Александр Сергеевич</t>
  </si>
  <si>
    <t>Начальник отдела развития агропромышленного комплекса и охраны окружающей среды</t>
  </si>
  <si>
    <t>48,3
36,5</t>
  </si>
  <si>
    <t>легковой автомобиль Ниссан X-Trail</t>
  </si>
  <si>
    <t xml:space="preserve">627000,0
</t>
  </si>
  <si>
    <t>44,7
36,5</t>
  </si>
  <si>
    <t>Темченко Ирина Анатольевна</t>
  </si>
  <si>
    <t>Начальник отдела культуры</t>
  </si>
  <si>
    <t xml:space="preserve">45,0
</t>
  </si>
  <si>
    <t>Лазарев Игорь Александрович</t>
  </si>
  <si>
    <t>Начальник отдела мобилизационной работы</t>
  </si>
  <si>
    <t>легковой автомобиль Сузуки SX4 Hatchbak</t>
  </si>
  <si>
    <t>Табашникова Ирина Валентиновна</t>
  </si>
  <si>
    <t>Начальник контрольно-ревизионного отдела</t>
  </si>
  <si>
    <t xml:space="preserve">900000,0
</t>
  </si>
  <si>
    <t xml:space="preserve">44,3
60,1
</t>
  </si>
  <si>
    <r>
      <t>ИНФОРМАЦИЯ 
О РАССЧИТЫВАЕМОЙ ЗА КАЛЕНДАРНЫЙ ГОД СРЕДНЕМЕСЯЧНОЙ ЗАРАБОТНОЙ ПЛАТЕ РУКОВОДИТЕЛЕЙ И ИХ ЗАМЕСТИТЕЛЕЙ МУНИЦИПАЛЬНЫХ ОБРАЗОВАТЕЛЬНЫХ ОРГАНИЗАЦИЙ ГОРОДСКОГО ОКРУГА ПУШКИНСКИЙ МОСКОВСКОЙ ОБЛАСТИ</t>
    </r>
    <r>
      <rPr>
        <sz val="13"/>
        <color rgb="FF00B050"/>
        <rFont val="Times New Roman"/>
        <family val="1"/>
        <charset val="204"/>
      </rPr>
      <t xml:space="preserve"> </t>
    </r>
  </si>
  <si>
    <t>за 2021 год</t>
  </si>
  <si>
    <t>№</t>
  </si>
  <si>
    <t>Наименование</t>
  </si>
  <si>
    <t>Фамилия, имя, отчество (полностью)</t>
  </si>
  <si>
    <t>Занимаемая должность</t>
  </si>
  <si>
    <t>Среднемесячная заработная плата за 2021 год (руб.)</t>
  </si>
  <si>
    <t>МБОУ СОШ № 1 г. Пушкино</t>
  </si>
  <si>
    <t>Директор</t>
  </si>
  <si>
    <t>Кветкина Татьяна Владимировна</t>
  </si>
  <si>
    <t>Заместитель директора по УВР</t>
  </si>
  <si>
    <t>Самарина Ирина Владимировна</t>
  </si>
  <si>
    <t>Суходольская Татьяна Валентиновна</t>
  </si>
  <si>
    <t>Масловский Александр Алексеевич</t>
  </si>
  <si>
    <t>Заместитель директора по АХЧ</t>
  </si>
  <si>
    <t>Ухабова Ольга Юрьевна</t>
  </si>
  <si>
    <t>Заместитель директора по ОБ</t>
  </si>
  <si>
    <t>МБОУ СОШ № 2 г. Пушкино</t>
  </si>
  <si>
    <t>Кяримова Зульфия Шамилевна</t>
  </si>
  <si>
    <t>Староверова Галина Анатольевна</t>
  </si>
  <si>
    <t>МБОУ СОШ № 3 г. Пушкино</t>
  </si>
  <si>
    <t>Житко Елена Алексеевна</t>
  </si>
  <si>
    <t>Голева Любовь Тихоновна</t>
  </si>
  <si>
    <t>Куркова Ольга Петровна</t>
  </si>
  <si>
    <t>МБОУ "Гимназия № 4 г. Пушкино"</t>
  </si>
  <si>
    <t>Директор Гимназии</t>
  </si>
  <si>
    <t>Коваль Артем Владимирович</t>
  </si>
  <si>
    <t>Заместитель  директора по АХР</t>
  </si>
  <si>
    <t>Столетов Александр Игоревич</t>
  </si>
  <si>
    <t>Заместитель  директора ПО ОБ</t>
  </si>
  <si>
    <t>МБОУ СОШ № 5 г. Пушкино</t>
  </si>
  <si>
    <t>Мрозова Наталья Петровна</t>
  </si>
  <si>
    <t>Директор школы</t>
  </si>
  <si>
    <t>Жестков Александр Владимирович</t>
  </si>
  <si>
    <t>Батюк Александр Викторович</t>
  </si>
  <si>
    <t>МБОУ СОШ № 6 г. Пушкино</t>
  </si>
  <si>
    <t>Губин Александр Петрович</t>
  </si>
  <si>
    <t>Косенкова Ольга Валерьевна</t>
  </si>
  <si>
    <t>Мельников Андрей Иванович</t>
  </si>
  <si>
    <t>Заместитель директора по АХР</t>
  </si>
  <si>
    <t>Наумова Виктория Юрьевна</t>
  </si>
  <si>
    <t>МБОУ СОШ № 7 г. Пушкино</t>
  </si>
  <si>
    <t>Агафонова Нина Ивановна</t>
  </si>
  <si>
    <t>МБОУ СОШ № 8 г. Пушкино</t>
  </si>
  <si>
    <t>Пашовкин Виктор Иванович</t>
  </si>
  <si>
    <t>Пашовкина Юлия Владимировна</t>
  </si>
  <si>
    <t>Заместитель директора по УИР</t>
  </si>
  <si>
    <t>Миленина Людмила Сергеевна</t>
  </si>
  <si>
    <t>Заместитель директора по ИМР</t>
  </si>
  <si>
    <t>Горькова Наталья Сергеевна</t>
  </si>
  <si>
    <t>Заместитель директора по ВР</t>
  </si>
  <si>
    <t>Кузьмина Светлана Юрьевна</t>
  </si>
  <si>
    <t>Моисеева Елена Борисовна</t>
  </si>
  <si>
    <t>МБОУ СОШ № 9 г.Пушкино</t>
  </si>
  <si>
    <t xml:space="preserve">Сергеев Алексей Юрьевич </t>
  </si>
  <si>
    <t xml:space="preserve">Кашкина Елена Васильевна </t>
  </si>
  <si>
    <t xml:space="preserve">Лепилина Ольга Анатольевна </t>
  </si>
  <si>
    <t xml:space="preserve">Меркушова Галина Викторовна </t>
  </si>
  <si>
    <t xml:space="preserve">Никитина Светлана Петровна </t>
  </si>
  <si>
    <t xml:space="preserve">Панферов Владимир Ильич </t>
  </si>
  <si>
    <t>Заместитель заведующего по организации безопасности</t>
  </si>
  <si>
    <t>МАОУ "Гимназия № 10 г.Пушкино"</t>
  </si>
  <si>
    <t>МБОУ СОШ № 11 г. Пушкино</t>
  </si>
  <si>
    <t>Домрачев Дмитрий Геннадьевич</t>
  </si>
  <si>
    <t>Беляева Алина Евгеньевна</t>
  </si>
  <si>
    <t>Евтушенко Елена Михайловна</t>
  </si>
  <si>
    <t>Цыганкова Наталья Юрьевна</t>
  </si>
  <si>
    <t>Евтушенко Олег Федорович</t>
  </si>
  <si>
    <t>Заместитель по безопасности</t>
  </si>
  <si>
    <t>МБОУ СОШ № 12 г. Пушкино</t>
  </si>
  <si>
    <t xml:space="preserve">Басова Вера Павловна </t>
  </si>
  <si>
    <t xml:space="preserve">Волошинова Яна Константиновна </t>
  </si>
  <si>
    <t xml:space="preserve">Коржов Владислав Сергеевич </t>
  </si>
  <si>
    <t xml:space="preserve">Шуртакова Елена Викторовна </t>
  </si>
  <si>
    <t>Бурчак Татьяна Николаевна</t>
  </si>
  <si>
    <t>Заместитель директора по УМР</t>
  </si>
  <si>
    <t xml:space="preserve">Воронин Виктор Николаевич </t>
  </si>
  <si>
    <t>МБОУ СОШ № 14 г. Пушкино</t>
  </si>
  <si>
    <t>Герасимова лариса Евгеньевна</t>
  </si>
  <si>
    <t>Мичников Андрей Андреевич</t>
  </si>
  <si>
    <t>МБОУ СОШ № 15 г. Пушкино</t>
  </si>
  <si>
    <t>Директор СОШ</t>
  </si>
  <si>
    <t>Кузнецова Ирина Викторовна</t>
  </si>
  <si>
    <t>МБОУ "Ашукинская СОШ"</t>
  </si>
  <si>
    <t>Габренас Елена Валентиновна</t>
  </si>
  <si>
    <t>Левашова Людмила Ивановна</t>
  </si>
  <si>
    <t>Олимпиева Наталья Михайловна</t>
  </si>
  <si>
    <t>Рыбальченко Ольга Владимировна</t>
  </si>
  <si>
    <t>Руководитель структурного подразделения</t>
  </si>
  <si>
    <t>МБОУ "Зеленоградская СОШ"</t>
  </si>
  <si>
    <t>Зороглян Григорий Самсонович</t>
  </si>
  <si>
    <t>МБОУ "Средняя общеобразовательная школа имени Героя России В.В.Матвеева городского поселения"</t>
  </si>
  <si>
    <t>Директор школы (гимназии, лицея)</t>
  </si>
  <si>
    <t>Дворецкий Игорь Николаевич</t>
  </si>
  <si>
    <t xml:space="preserve">Дмитриевская Валентина Николаевна </t>
  </si>
  <si>
    <t>Сажнова Елена Евгеньевна</t>
  </si>
  <si>
    <t>Сидоров Михаил Сергеевич</t>
  </si>
  <si>
    <t>Заместитель директора по организации безопасности</t>
  </si>
  <si>
    <t>МБОУ "Правдинская СОШ № 1"</t>
  </si>
  <si>
    <t xml:space="preserve">Еронина Людмила Владимировна </t>
  </si>
  <si>
    <t xml:space="preserve">Директор </t>
  </si>
  <si>
    <t>Киселева Татьяна Николаевна</t>
  </si>
  <si>
    <t>Мусатов Виталий Михайлович</t>
  </si>
  <si>
    <t>Заместитель директора  по ОБ</t>
  </si>
  <si>
    <t>Попов Александр Иванович</t>
  </si>
  <si>
    <t>МБОУ "Правдинская СОШ № 2"</t>
  </si>
  <si>
    <t>Бурмистров Юрий Васильевич</t>
  </si>
  <si>
    <t>МБОУ "Софринская СОШ № 1"</t>
  </si>
  <si>
    <t>Александрова Юлия Руслановна</t>
  </si>
  <si>
    <t>Савина Юлия Михайловна</t>
  </si>
  <si>
    <t>МБОУ "Софринская СОШ № 2"</t>
  </si>
  <si>
    <t xml:space="preserve">Кенжебаева Зияда Бердимуратовна </t>
  </si>
  <si>
    <t>Чернышова Мария Алиевна</t>
  </si>
  <si>
    <t>МБОУ "Черкизовская СОШ"</t>
  </si>
  <si>
    <t>Головченко Светлана Витальевна</t>
  </si>
  <si>
    <t>МАОУ "Гимназия Тарасовка"</t>
  </si>
  <si>
    <t>Семенова Наталья Викторовна</t>
  </si>
  <si>
    <t>Толкачева Ала Вячеславовна</t>
  </si>
  <si>
    <t>Федоров Михаил Николаевич</t>
  </si>
  <si>
    <t>Деренок Антон Андреевич</t>
  </si>
  <si>
    <t>Заместитель директора по ИКТ</t>
  </si>
  <si>
    <t>Микаутадзе Рамаз Шотаевич</t>
  </si>
  <si>
    <t>МБОУ "Начальная школа -детский сад" № 63 "Солнышко"</t>
  </si>
  <si>
    <t>Волкова Галина Ивановна</t>
  </si>
  <si>
    <t>Воронина Галина Сергеевна</t>
  </si>
  <si>
    <t>Широнин Андрей Леонидович</t>
  </si>
  <si>
    <t>Махновская Светлана Ивановна</t>
  </si>
  <si>
    <t xml:space="preserve">Васильева Наталья Геннадьевна  </t>
  </si>
  <si>
    <t>МБОУ "Пушкинская школа-интернат для обучающихся с ОВЗ"</t>
  </si>
  <si>
    <t>Карпеева Раиса Равкатовна</t>
  </si>
  <si>
    <t>Яковлев Игорь Федорович</t>
  </si>
  <si>
    <t>МБОУ "Братовщинская СОШ"</t>
  </si>
  <si>
    <t>Морозова Наталья Николаевна</t>
  </si>
  <si>
    <t>Заместитель директора По АХР</t>
  </si>
  <si>
    <t xml:space="preserve">Алпацкий Юрий Алексеевич </t>
  </si>
  <si>
    <t>МБОУ "Зверосовхозская СОШ"</t>
  </si>
  <si>
    <t>Белевикина Светлана Викторовна</t>
  </si>
  <si>
    <t>МБОУ "Ельдигинская СОШ"</t>
  </si>
  <si>
    <t>Власенко Татьяна Петровна</t>
  </si>
  <si>
    <t>МБОУ "Леснополянская СОШ"</t>
  </si>
  <si>
    <t>Ефремова Виктория Анатольевна</t>
  </si>
  <si>
    <t>Мясникова Ольга Сергеевна</t>
  </si>
  <si>
    <t>МБОУ "Майская СОШ"</t>
  </si>
  <si>
    <t>Семенюк Нина Федоровна</t>
  </si>
  <si>
    <t>Иванова Наталья Владимировна</t>
  </si>
  <si>
    <t>Шелест Инна Николаевна</t>
  </si>
  <si>
    <t>Хлестунова Елена Анатольевна</t>
  </si>
  <si>
    <t>Коваленко Ольга Николаевна</t>
  </si>
  <si>
    <t>МБОУ "Царевская СОШ"</t>
  </si>
  <si>
    <t>Богатова Тамара Михайловна</t>
  </si>
  <si>
    <t>Заведующий библиотекой</t>
  </si>
  <si>
    <t>Шапошникова Наталья Александровна</t>
  </si>
  <si>
    <t>МБОУ "Челюскинская СОШ"</t>
  </si>
  <si>
    <t>Долинина Татьяна Владимировна</t>
  </si>
  <si>
    <t>МБОУ СОШ №1 г.о.Красноармейск Московской области</t>
  </si>
  <si>
    <t>Десяцкова Татьяна Павловна</t>
  </si>
  <si>
    <t>Заместитель директора по безопасности</t>
  </si>
  <si>
    <t>МБОУ СОШ №2 г.о.Красноармейск Московской области</t>
  </si>
  <si>
    <t>МБОУ СОШ № 3 г.о.Красноармейск Московской области</t>
  </si>
  <si>
    <t>Милюкова Ирина Вячеславовна</t>
  </si>
  <si>
    <t>МБОУ СОШ №4 г.о.Красноармейск Московской области</t>
  </si>
  <si>
    <t>Корнеева Наталья Викторовна</t>
  </si>
  <si>
    <t>МАОУ Гимназия №6 г.о.Красноармейск Московской области</t>
  </si>
  <si>
    <t>Солодкая Вера Александровна</t>
  </si>
  <si>
    <t>МБОУ "Школа-интернат г.о. Красноармейск"</t>
  </si>
  <si>
    <t>Индерейкина Ольга Игоревна</t>
  </si>
  <si>
    <t>Воронина Людмила Вениаминовна</t>
  </si>
  <si>
    <t>Неретина Ольга Леонидовна</t>
  </si>
  <si>
    <t>МБОУ "Образовательный центр №1"</t>
  </si>
  <si>
    <t>Дюдя Валентина Эдуардовна</t>
  </si>
  <si>
    <t>Заместитель директора по административно-хозяйственной работе</t>
  </si>
  <si>
    <t>Середа Владимир Владимирович</t>
  </si>
  <si>
    <t>Титкин Григорий Иванович</t>
  </si>
  <si>
    <t>Заместитель директора по учебно-воспитательной работе</t>
  </si>
  <si>
    <t>Швецова Светлана Григорьевна</t>
  </si>
  <si>
    <t>Заместитель директора по учебно-методической работе</t>
  </si>
  <si>
    <t>МБОУ СОШ №2</t>
  </si>
  <si>
    <t>Шендо Наталья Вячеславовна</t>
  </si>
  <si>
    <t>Шершнев Сергей Александрович</t>
  </si>
  <si>
    <t>Гаранин Виталий Васильевич</t>
  </si>
  <si>
    <t>Махова Ирина Витальевна</t>
  </si>
  <si>
    <t>Заместитель директора по организации внеклассной и внешкольной воспитательной работы с детьми</t>
  </si>
  <si>
    <t>Дегтярева Елена Николаевна</t>
  </si>
  <si>
    <t>Миронова Мария Евгеньевна</t>
  </si>
  <si>
    <t>МБОУ Гимназия №3</t>
  </si>
  <si>
    <t>Грачева Ирина Николаевна</t>
  </si>
  <si>
    <t>Гольский Иван Николаевич</t>
  </si>
  <si>
    <t>Чубукова Евгения Владимировна</t>
  </si>
  <si>
    <t>Лобанова Маргарита Ивановна</t>
  </si>
  <si>
    <t>Титова Нина Сергеевна</t>
  </si>
  <si>
    <t>Тремасова Лариса Васильевна</t>
  </si>
  <si>
    <t>МБОУ СОШ №4</t>
  </si>
  <si>
    <t>Кожина Марина Владимировна</t>
  </si>
  <si>
    <t>Заместитель директора по организ внекл и внешк</t>
  </si>
  <si>
    <t>Гаджиев Мурад Шапиевич</t>
  </si>
  <si>
    <t>Шехова Ольга Владимировна</t>
  </si>
  <si>
    <t>МБОУ СОШ №5</t>
  </si>
  <si>
    <t>Рыленкова Любовь Васильевна</t>
  </si>
  <si>
    <t>Соколов Марк Станиславович</t>
  </si>
  <si>
    <t>Гребенец Евгений Сергеевич</t>
  </si>
  <si>
    <t>Амплеева Екатерина Олеговна</t>
  </si>
  <si>
    <t>Федотова Анна Викторовна</t>
  </si>
  <si>
    <t>МБОУ Гимназия №6</t>
  </si>
  <si>
    <t>Авдохина Ольга Сергеевна</t>
  </si>
  <si>
    <t>Адвокатова Наталья Борисовна</t>
  </si>
  <si>
    <t>Пересыпкина Надежда Викторовна</t>
  </si>
  <si>
    <t>Чуклов Никита Сергеевич</t>
  </si>
  <si>
    <t>МБОУ СОШ №7</t>
  </si>
  <si>
    <t>Кашимова Елена Михайловна</t>
  </si>
  <si>
    <t>Плаксюк Людмила Викторовна</t>
  </si>
  <si>
    <t>Зотова Ирина Алексеевна</t>
  </si>
  <si>
    <t>Кузякина Елена Николаевна</t>
  </si>
  <si>
    <t>Заместитель директора по учебной работе</t>
  </si>
  <si>
    <t>МБОУ СОШ №8</t>
  </si>
  <si>
    <t>Михеева Елена Валентиновна</t>
  </si>
  <si>
    <t>Бажин Андрей Владимирович</t>
  </si>
  <si>
    <t>МБДОУ "Центр развития ребенка-детский сад №5"Ромашка"</t>
  </si>
  <si>
    <t>Пряхина  Елена Валентиновна</t>
  </si>
  <si>
    <t>Заведующая ДОУ</t>
  </si>
  <si>
    <t>Тишкин Игорь Александрович</t>
  </si>
  <si>
    <t>Заместитель заведующего по безопасности</t>
  </si>
  <si>
    <t>Мартыненко Светлана Игоревна</t>
  </si>
  <si>
    <t>Заместитель заведующего по АХР</t>
  </si>
  <si>
    <t>МБДОУ Детский сад комбинированного вида №12"Ивушка"</t>
  </si>
  <si>
    <t>Лёвин Игорь Владимирович</t>
  </si>
  <si>
    <t>Зам зав по безопасности</t>
  </si>
  <si>
    <t>Минеева Екатерина Эдуардовна</t>
  </si>
  <si>
    <t>Чернухина Елена Викторовна</t>
  </si>
  <si>
    <t>Зам по АХР</t>
  </si>
  <si>
    <t>МБДОУ Детский сад комбинированного вида №13"Улыбка"</t>
  </si>
  <si>
    <t>Заведующий</t>
  </si>
  <si>
    <t>Мулярик Дмитрий Васильевич</t>
  </si>
  <si>
    <t>Кондрушина Юлия Викторовна</t>
  </si>
  <si>
    <t>Заместитель заведующего по хозяйственной работе</t>
  </si>
  <si>
    <t>МБДОУ Детский сад комбинированного вида №15"Ручеек"</t>
  </si>
  <si>
    <t>Кабанцова Марина Владимировна</t>
  </si>
  <si>
    <t>Воробьева Елена Владимировна</t>
  </si>
  <si>
    <t>МБДОУ "Центр развития ребенка-детский сад №17"Петушок"</t>
  </si>
  <si>
    <t>Сметкина Юлия Владимировна</t>
  </si>
  <si>
    <t>Гулов Валерий Анатольевич</t>
  </si>
  <si>
    <t>Савушкина Надежда Викторовна</t>
  </si>
  <si>
    <t>МБОУ Детский сад Общеразвивающего вида №1"Лучик"</t>
  </si>
  <si>
    <t>Фурсова Елена Ивановна</t>
  </si>
  <si>
    <t>Захарова Любовь Ивановна</t>
  </si>
  <si>
    <t>Кузнецова Надежда Петровна</t>
  </si>
  <si>
    <t xml:space="preserve">МБДОУ "Центр развития ребенка-детский сад №19"Солнышко" </t>
  </si>
  <si>
    <t>Беспалова Елена Александровна</t>
  </si>
  <si>
    <t>Овчарова Екатерина Сергеевна</t>
  </si>
  <si>
    <t>Велюга Андрей Владимирович</t>
  </si>
  <si>
    <t>МБДОУ "Центр развития ребенка-детский сад №4 "Семицветик"</t>
  </si>
  <si>
    <t>Бажуткина Светлана Петровна</t>
  </si>
  <si>
    <t>Бадретдинова Оксана Альбиновна</t>
  </si>
  <si>
    <t>Фикслер Елена Александровна</t>
  </si>
  <si>
    <t>МБДОУ Детский сад общеразвивающего вида №8"Колокольчик"</t>
  </si>
  <si>
    <t>Германов Юрий Валентинович</t>
  </si>
  <si>
    <t>Иванова Ольга Викторовна</t>
  </si>
  <si>
    <t>Лежнева Елена Сергеевна</t>
  </si>
  <si>
    <t>Моторина Светлана Алексеевна</t>
  </si>
  <si>
    <t>Орлова Ольга Аркадиевна</t>
  </si>
  <si>
    <t>МБДОУ "Центр развития ребенка-детский сад №16"Сказка"</t>
  </si>
  <si>
    <t>Мамаева Лариса Васильевна</t>
  </si>
  <si>
    <t>Сосой Юлия Сергеевна</t>
  </si>
  <si>
    <t>Деври Наталья Ферденандовна</t>
  </si>
  <si>
    <t>Земскова Оксана Михайловна</t>
  </si>
  <si>
    <t>Курцева Ирина Владимировна</t>
  </si>
  <si>
    <t>Лебедева Любовь Петровна</t>
  </si>
  <si>
    <t xml:space="preserve">МБДОУ Детский сад комбинированного вида №11"Планета детства" </t>
  </si>
  <si>
    <t>Лукина Анна Александровна</t>
  </si>
  <si>
    <t>Заместитель заведующего по воспитательной работе</t>
  </si>
  <si>
    <t>Арламовская Любовь Тельмановна</t>
  </si>
  <si>
    <t>Лифанцева Наталья Сергеевна</t>
  </si>
  <si>
    <t>Юркова Анна Юрьевна</t>
  </si>
  <si>
    <t>муниципальное бюджетное дошкольное образовательное учреждение детский сад комбинированного вида № 1 "Березка" городского округа Красноармейск Московской области</t>
  </si>
  <si>
    <t>Заведующий детским садом</t>
  </si>
  <si>
    <t>Хохрякова Алеся Сергеевна</t>
  </si>
  <si>
    <t>Заместитель заведующего по АХЧ</t>
  </si>
  <si>
    <t>Вишерова Людмила Николаевна</t>
  </si>
  <si>
    <t>Заместитель заведующего по ОБ</t>
  </si>
  <si>
    <t>муниципальное бюджетное дошкольное образовательное учреждение детский сад комбинированного вида № 3 "Светлячок" городского округа Красноармейск Московской области</t>
  </si>
  <si>
    <t>Ильинова Татьяна Валентиновна</t>
  </si>
  <si>
    <t>Свирикова Юлия Геннадьевна</t>
  </si>
  <si>
    <t>муниципальное бюджетное дошкольное образовательное учреждение детский сад общеразвивающего вида № 4 "Малыш" городского округа Красноармейск Московской области</t>
  </si>
  <si>
    <t>Никитина Надежда Михайловна</t>
  </si>
  <si>
    <t>Косарева Татьяна Валерьевна</t>
  </si>
  <si>
    <t>Заместитель заведующего по УВР</t>
  </si>
  <si>
    <t>Кудина Светлана Викторовна</t>
  </si>
  <si>
    <t>Проничева Валерия Валерьевна</t>
  </si>
  <si>
    <t>Заместитель заведующегопо безопасности</t>
  </si>
  <si>
    <t>Юмашева Ольга Юрьевна</t>
  </si>
  <si>
    <t>муниципальное бюджетное дошкольное образовательное учреждение детский сад комбинированного вида № 8 "Белочка" городского округа Красноармейск Московской области</t>
  </si>
  <si>
    <t>Наумова Инна Александровна</t>
  </si>
  <si>
    <t>Пряхина Елена Евгеньевна</t>
  </si>
  <si>
    <t>Серебрякова Людмила Владимировна</t>
  </si>
  <si>
    <t>МБДОУ детский сад №6 «Улыбка»</t>
  </si>
  <si>
    <t>Хабарова Ольга Владимировна</t>
  </si>
  <si>
    <t>Заместитель заведующего по ВМР</t>
  </si>
  <si>
    <t>Кантиева Виктория Андреевна</t>
  </si>
  <si>
    <t>Кондратьева Наталья Николаевна</t>
  </si>
  <si>
    <t>МБДОУ детский сад №12 «Василёк»</t>
  </si>
  <si>
    <t>Кузьмина Зоя Сергеевна</t>
  </si>
  <si>
    <t>МБДОУ детский сад №15 «Аистёнок»</t>
  </si>
  <si>
    <t>Заведующий детским садом (детскими яслями, яслями-садом)</t>
  </si>
  <si>
    <t>Смыкова Татьяна Алесандровна</t>
  </si>
  <si>
    <t xml:space="preserve">Заместитель  заведующего по АХР </t>
  </si>
  <si>
    <t>Терещенко Елена Васильевна</t>
  </si>
  <si>
    <t>МАДОУ детский сад №18 «Росинка»</t>
  </si>
  <si>
    <t>Бугакова Екатерина Викторовна</t>
  </si>
  <si>
    <t>Заместитель заведующей по АХЧ</t>
  </si>
  <si>
    <t>Сорокина Жанна Юрьевна</t>
  </si>
  <si>
    <t>Борсукова Марина Григорьевна</t>
  </si>
  <si>
    <t>Заместитель заведующей по ОБ</t>
  </si>
  <si>
    <t>Константинова Елена Сергеевна</t>
  </si>
  <si>
    <t>МБДОУ детский сад № 29 «Сказка»</t>
  </si>
  <si>
    <t>Федодеева Лариса Ивановна</t>
  </si>
  <si>
    <t>Гольянова Елена Анатольевна</t>
  </si>
  <si>
    <t>Горнова Ольга Николаевна</t>
  </si>
  <si>
    <t>МБДОУ детский сад №14 «Подснежник»</t>
  </si>
  <si>
    <t>МБДОУ детский сад №68 «Воробушек»</t>
  </si>
  <si>
    <t>Румянцева Лариса Васильевна</t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</si>
  <si>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детский сад №8 «Звёздочка»</t>
    </r>
  </si>
  <si>
    <t>Заведующая</t>
  </si>
  <si>
    <t>Журавлева лейла Габдулловна</t>
  </si>
  <si>
    <t>Карифилли Вячеслав Иванович</t>
  </si>
  <si>
    <t>Пронозина Эльфия Сулеймановна</t>
  </si>
  <si>
    <r>
      <rPr>
        <sz val="11"/>
        <rFont val="Times New Roman"/>
        <family val="1"/>
        <charset val="204"/>
      </rPr>
      <t>Муниципальное автономное дошкольное образовательное учреждение Пушкинского городского округа детский сад №22 «Золушка»</t>
    </r>
  </si>
  <si>
    <t>Верещагина Людмила Михайловна</t>
  </si>
  <si>
    <t xml:space="preserve">Заместитель заведующего по ВМР </t>
  </si>
  <si>
    <t>Силантьев Сергей Васильевич</t>
  </si>
  <si>
    <t>Умбеткалиева Любовь Викторовна</t>
  </si>
  <si>
    <t>Задворочнова Наталья Александровна</t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</si>
  <si>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центр развития ребёнка - детский сад №4 «Золотая рыбка»</t>
    </r>
  </si>
  <si>
    <t>Зрянина Людмила Алевтиновна</t>
  </si>
  <si>
    <t>Бодрова Татьяна Владимировна</t>
  </si>
  <si>
    <t>Королева Ольга Владимировна</t>
  </si>
  <si>
    <t>Руководитель стуктурного подразделения</t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</si>
  <si>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детский сад № 53 «Дюймовочка»</t>
    </r>
  </si>
  <si>
    <t>Евстегнеева Светлана Николаевна</t>
  </si>
  <si>
    <t>Смелова Любовь Анатольевна</t>
  </si>
  <si>
    <t>Степанова Галина Алексеевна</t>
  </si>
  <si>
    <r>
      <rPr>
        <sz val="11"/>
        <rFont val="Times New Roman"/>
        <family val="1"/>
        <charset val="204"/>
      </rPr>
      <t>Муниципальное автономное дошкольное образовательное учреждение Пушкинского городского округа детский сад № 7 «Лесная сказка»</t>
    </r>
  </si>
  <si>
    <t>Новикова Наталья Викторовна</t>
  </si>
  <si>
    <t>Заместитель директора по адм-хоз.работе</t>
  </si>
  <si>
    <t>Карапетян Сергей Завенович</t>
  </si>
  <si>
    <t>Корчагина Екатерина Анатольевна</t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</si>
  <si>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детский сад №17 «Тополёк»</t>
    </r>
  </si>
  <si>
    <t>Щербакова Юлия Александровна</t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</si>
  <si>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детский сад №11 «Теремок»</t>
    </r>
  </si>
  <si>
    <t>Привалова Алла Алексеевна</t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</si>
  <si>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детский сад №20 «Золотой ключик»</t>
    </r>
  </si>
  <si>
    <t>Попова Алиса Александровна</t>
  </si>
  <si>
    <t>Бикетова Наталья Анатольевна</t>
  </si>
  <si>
    <t>Майорова Людмила Васильевна</t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</si>
  <si>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детский сад № 42 «Рябинка»</t>
    </r>
  </si>
  <si>
    <t>Бессонов Алексанр Александрович</t>
  </si>
  <si>
    <t>Грехова Снежана Вячеславовна</t>
  </si>
  <si>
    <t>Демидова Ольга Александровна</t>
  </si>
  <si>
    <t>Лихорад Алена Анатольевна</t>
  </si>
  <si>
    <t>Погодина Елена Николаевна</t>
  </si>
  <si>
    <r>
      <rPr>
        <sz val="11"/>
        <rFont val="Times New Roman"/>
        <family val="1"/>
        <charset val="204"/>
      </rPr>
      <t>Муниципальное автономное дошкольное образовательное учреждение Пушкинского городского округа детский сад №66 «Ёлочка»</t>
    </r>
  </si>
  <si>
    <t>Целуева Ольга Викторовна</t>
  </si>
  <si>
    <t>Тимофеева Любовь Анатольевна</t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</si>
  <si>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детский сад №51 «Машенька»</t>
    </r>
  </si>
  <si>
    <t>Богатырева Марина Анатольевна</t>
  </si>
  <si>
    <t>Буртовая Лидия Ивановна</t>
  </si>
  <si>
    <t>Шпинева Валентина Аркадьевна</t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</si>
  <si>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центр развития ребёнка - детский сад №60 «Огонёк»</t>
    </r>
  </si>
  <si>
    <t>Новокщенова Оксана Геннадьевна</t>
  </si>
  <si>
    <t>Кароваева Наталья Николаевна</t>
  </si>
  <si>
    <t>Савельев Александр Васильевич</t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</si>
  <si>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детский сад №65 «Берёзка»</t>
    </r>
  </si>
  <si>
    <t>Шведова Ольга Валентиновна</t>
  </si>
  <si>
    <t>Касицын Илья Борисович</t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</si>
  <si>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детский сад №55 «Алёнушка»</t>
    </r>
  </si>
  <si>
    <r>
      <rPr>
        <sz val="11"/>
        <rFont val="Times New Roman"/>
        <family val="1"/>
        <charset val="204"/>
      </rPr>
      <t>Муниципальное бюджетное дошкольное образовательное учреждение Пушкинского городского округа детский сад № 16 «Колосок»</t>
    </r>
  </si>
  <si>
    <t>Аристова Юлия Николаевна</t>
  </si>
  <si>
    <t>Киселева Анна Евгеньевна</t>
  </si>
  <si>
    <t>Тарасова Александра Владимировна</t>
  </si>
  <si>
    <t>Крысина Галина Ивановна</t>
  </si>
  <si>
    <t>Крючина Наталья Станиславовна</t>
  </si>
  <si>
    <t>Центр детского творчества</t>
  </si>
  <si>
    <t xml:space="preserve">Рытов Николай Васильевич </t>
  </si>
  <si>
    <t>Лагункина Галина Алексеевна</t>
  </si>
  <si>
    <t>Зав.отделом</t>
  </si>
  <si>
    <t>Слепцова Людмила Ивановна</t>
  </si>
  <si>
    <t xml:space="preserve">Станция юных техников </t>
  </si>
  <si>
    <t>Колосков Дмитрий Вячеславович</t>
  </si>
  <si>
    <t>Зав.мастерской</t>
  </si>
  <si>
    <t>Числова Наталья Николаевна</t>
  </si>
  <si>
    <t>Пахомов Виктор Федорович</t>
  </si>
  <si>
    <t xml:space="preserve">Центр развития творчества детей и юношества </t>
  </si>
  <si>
    <t>Буркина Инна Михайловна</t>
  </si>
  <si>
    <t>Богокина Валентина Николаевна</t>
  </si>
  <si>
    <t xml:space="preserve">ДЮСШ </t>
  </si>
  <si>
    <t xml:space="preserve">ДЮЦ Радость </t>
  </si>
  <si>
    <t>директор</t>
  </si>
  <si>
    <t>Горелова Юлия Юрьевна</t>
  </si>
  <si>
    <t>заместитель директора по безопасности</t>
  </si>
  <si>
    <t>Носова Татьяна Васильевна</t>
  </si>
  <si>
    <t>заместитель директора по АХЧ</t>
  </si>
  <si>
    <t>ЦППМС Планета Я</t>
  </si>
  <si>
    <t>Морозова Валерия Геннадьевна</t>
  </si>
  <si>
    <t>заместитель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</si>
</sst>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;[Red]#,##0.00"/>
    <numFmt numFmtId="165" formatCode="0.00;[Red]0.00"/>
    <numFmt numFmtId="166" formatCode="0.0"/>
    <numFmt numFmtId="167" formatCode="0.0;[Red]0.0"/>
    <numFmt numFmtId="168" formatCode="#,##0_р_.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8" fillId="0" borderId="0"/>
  </cellStyleXfs>
  <cellXfs count="203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164" fontId="4" fillId="2" borderId="6" xfId="1" applyNumberFormat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165" fontId="4" fillId="2" borderId="1" xfId="1" applyNumberFormat="1" applyFont="1" applyFill="1" applyBorder="1" applyAlignment="1">
      <alignment horizontal="center" vertical="top" wrapText="1"/>
    </xf>
    <xf numFmtId="166" fontId="4" fillId="2" borderId="1" xfId="1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167" fontId="4" fillId="2" borderId="1" xfId="1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164" fontId="4" fillId="2" borderId="1" xfId="1" applyNumberFormat="1" applyFont="1" applyFill="1" applyBorder="1" applyAlignment="1">
      <alignment horizontal="center" vertical="top" wrapText="1"/>
    </xf>
    <xf numFmtId="167" fontId="4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center" vertical="top" wrapText="1"/>
    </xf>
    <xf numFmtId="164" fontId="4" fillId="2" borderId="6" xfId="1" applyNumberFormat="1" applyFont="1" applyFill="1" applyBorder="1" applyAlignment="1">
      <alignment horizontal="center" vertical="top"/>
    </xf>
    <xf numFmtId="165" fontId="4" fillId="2" borderId="1" xfId="1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4" fillId="2" borderId="5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9" fillId="2" borderId="7" xfId="0" applyFont="1" applyFill="1" applyBorder="1" applyAlignment="1">
      <alignment vertical="top" wrapText="1"/>
    </xf>
    <xf numFmtId="0" fontId="7" fillId="2" borderId="8" xfId="1" applyFont="1" applyFill="1" applyBorder="1" applyAlignment="1">
      <alignment horizontal="center" vertical="top" wrapText="1"/>
    </xf>
    <xf numFmtId="164" fontId="4" fillId="2" borderId="2" xfId="1" applyNumberFormat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165" fontId="4" fillId="2" borderId="2" xfId="1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64" fontId="4" fillId="2" borderId="2" xfId="1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4" fontId="4" fillId="2" borderId="5" xfId="1" applyNumberFormat="1" applyFont="1" applyFill="1" applyBorder="1" applyAlignment="1">
      <alignment horizontal="center" vertical="top"/>
    </xf>
    <xf numFmtId="167" fontId="4" fillId="2" borderId="5" xfId="1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7" fillId="2" borderId="10" xfId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2" borderId="10" xfId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165" fontId="4" fillId="2" borderId="2" xfId="1" applyNumberFormat="1" applyFont="1" applyFill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165" fontId="4" fillId="2" borderId="5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165" fontId="4" fillId="2" borderId="5" xfId="1" applyNumberFormat="1" applyFont="1" applyFill="1" applyBorder="1" applyAlignment="1">
      <alignment horizontal="center" vertical="top"/>
    </xf>
    <xf numFmtId="165" fontId="4" fillId="2" borderId="5" xfId="1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0" fillId="0" borderId="0" xfId="0" applyBorder="1"/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3" fontId="16" fillId="0" borderId="17" xfId="2" applyNumberFormat="1" applyFont="1" applyBorder="1" applyAlignment="1">
      <alignment horizontal="center" vertical="center" wrapText="1"/>
    </xf>
    <xf numFmtId="3" fontId="16" fillId="0" borderId="1" xfId="2" applyNumberFormat="1" applyFont="1" applyBorder="1" applyAlignment="1">
      <alignment horizontal="center" vertical="center" wrapText="1"/>
    </xf>
    <xf numFmtId="4" fontId="16" fillId="0" borderId="1" xfId="2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3" fontId="16" fillId="0" borderId="7" xfId="2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3" fontId="16" fillId="0" borderId="5" xfId="2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3" fontId="16" fillId="0" borderId="2" xfId="2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16" fillId="0" borderId="18" xfId="2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3" fontId="16" fillId="0" borderId="2" xfId="2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center" vertical="center" wrapText="1"/>
    </xf>
    <xf numFmtId="168" fontId="16" fillId="0" borderId="2" xfId="2" applyNumberFormat="1" applyFont="1" applyBorder="1" applyAlignment="1" applyProtection="1">
      <alignment horizontal="center" vertical="center" wrapText="1"/>
      <protection locked="0"/>
    </xf>
    <xf numFmtId="168" fontId="16" fillId="0" borderId="7" xfId="2" applyNumberFormat="1" applyFont="1" applyBorder="1" applyAlignment="1" applyProtection="1">
      <alignment horizontal="center" vertical="center" wrapText="1"/>
      <protection locked="0"/>
    </xf>
    <xf numFmtId="168" fontId="16" fillId="0" borderId="5" xfId="2" applyNumberFormat="1" applyFont="1" applyBorder="1" applyAlignment="1" applyProtection="1">
      <alignment horizontal="center" vertical="center" wrapText="1"/>
      <protection locked="0"/>
    </xf>
    <xf numFmtId="168" fontId="16" fillId="0" borderId="1" xfId="2" applyNumberFormat="1" applyFont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68" fontId="16" fillId="0" borderId="9" xfId="2" applyNumberFormat="1" applyFont="1" applyBorder="1" applyAlignment="1" applyProtection="1">
      <alignment horizontal="center" vertical="center" wrapText="1"/>
      <protection locked="0"/>
    </xf>
    <xf numFmtId="168" fontId="16" fillId="0" borderId="11" xfId="2" applyNumberFormat="1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>
      <alignment horizontal="center" vertical="top" wrapText="1"/>
    </xf>
    <xf numFmtId="168" fontId="16" fillId="0" borderId="14" xfId="2" applyNumberFormat="1" applyFont="1" applyBorder="1" applyAlignment="1" applyProtection="1">
      <alignment horizontal="center" vertical="center" wrapText="1"/>
      <protection locked="0"/>
    </xf>
    <xf numFmtId="3" fontId="16" fillId="0" borderId="9" xfId="2" applyNumberFormat="1" applyFont="1" applyBorder="1" applyAlignment="1">
      <alignment horizontal="center" vertical="center" wrapText="1"/>
    </xf>
    <xf numFmtId="3" fontId="16" fillId="0" borderId="11" xfId="2" applyNumberFormat="1" applyFont="1" applyBorder="1" applyAlignment="1">
      <alignment horizontal="center" vertical="center" wrapText="1"/>
    </xf>
    <xf numFmtId="3" fontId="16" fillId="0" borderId="14" xfId="2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center"/>
    </xf>
    <xf numFmtId="3" fontId="16" fillId="0" borderId="17" xfId="0" applyNumberFormat="1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X30"/>
  <sheetViews>
    <sheetView tabSelected="1" workbookViewId="0">
      <selection activeCell="D3" sqref="D3:D4"/>
    </sheetView>
  </sheetViews>
  <sheetFormatPr defaultRowHeight="15" x14ac:dyDescent="0.25"/>
  <cols>
    <col min="1" max="1" width="5.7109375" customWidth="1"/>
    <col min="2" max="2" width="14" customWidth="1"/>
    <col min="3" max="3" width="15.5703125" customWidth="1"/>
    <col min="4" max="4" width="16" customWidth="1"/>
    <col min="5" max="5" width="14.7109375" customWidth="1"/>
    <col min="6" max="6" width="9.140625" customWidth="1"/>
    <col min="7" max="7" width="12.42578125" customWidth="1"/>
    <col min="8" max="8" width="14.5703125" customWidth="1"/>
    <col min="9" max="9" width="14.140625" customWidth="1"/>
    <col min="10" max="10" width="9.140625" customWidth="1"/>
    <col min="11" max="11" width="14.5703125" customWidth="1"/>
  </cols>
  <sheetData>
    <row r="1" spans="1:24" ht="102.75" customHeight="1" x14ac:dyDescent="0.25">
      <c r="B1" s="100" t="s">
        <v>483</v>
      </c>
      <c r="C1" s="100"/>
      <c r="D1" s="100"/>
      <c r="E1" s="100"/>
      <c r="F1" s="100"/>
      <c r="G1" s="100"/>
      <c r="H1" s="100"/>
      <c r="I1" s="100"/>
      <c r="J1" s="100"/>
      <c r="K1" s="10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1.75" customHeight="1" x14ac:dyDescent="0.25"/>
    <row r="3" spans="1:24" ht="156" customHeight="1" x14ac:dyDescent="0.25">
      <c r="A3" s="101" t="s">
        <v>1</v>
      </c>
      <c r="B3" s="5" t="s">
        <v>2</v>
      </c>
      <c r="C3" s="5" t="s">
        <v>3</v>
      </c>
      <c r="D3" s="5" t="s">
        <v>4</v>
      </c>
      <c r="E3" s="5" t="s">
        <v>484</v>
      </c>
      <c r="F3" s="5"/>
      <c r="G3" s="5"/>
      <c r="H3" s="5"/>
      <c r="I3" s="102" t="s">
        <v>6</v>
      </c>
      <c r="J3" s="102"/>
      <c r="K3" s="102"/>
    </row>
    <row r="4" spans="1:24" ht="93" customHeight="1" x14ac:dyDescent="0.25">
      <c r="A4" s="101"/>
      <c r="B4" s="5"/>
      <c r="C4" s="4"/>
      <c r="D4" s="5"/>
      <c r="E4" s="10" t="s">
        <v>485</v>
      </c>
      <c r="F4" s="10" t="s">
        <v>9</v>
      </c>
      <c r="G4" s="10" t="s">
        <v>10</v>
      </c>
      <c r="H4" s="10" t="s">
        <v>486</v>
      </c>
      <c r="I4" s="103" t="s">
        <v>487</v>
      </c>
      <c r="J4" s="103" t="s">
        <v>9</v>
      </c>
      <c r="K4" s="103" t="s">
        <v>12</v>
      </c>
    </row>
    <row r="5" spans="1:24" ht="15.75" customHeight="1" x14ac:dyDescent="0.25">
      <c r="A5" s="11">
        <v>1</v>
      </c>
      <c r="B5" s="12">
        <v>2</v>
      </c>
      <c r="C5" s="13">
        <v>3</v>
      </c>
      <c r="D5" s="10">
        <v>4</v>
      </c>
      <c r="E5" s="10">
        <v>5</v>
      </c>
      <c r="F5" s="10">
        <v>6</v>
      </c>
      <c r="G5" s="10">
        <v>7</v>
      </c>
      <c r="H5" s="103">
        <v>8</v>
      </c>
      <c r="I5" s="103">
        <v>9</v>
      </c>
      <c r="J5" s="103">
        <v>10</v>
      </c>
      <c r="K5" s="10">
        <v>11</v>
      </c>
    </row>
    <row r="6" spans="1:24" ht="63" customHeight="1" x14ac:dyDescent="0.25">
      <c r="A6" s="4"/>
      <c r="B6" s="104" t="s">
        <v>488</v>
      </c>
      <c r="C6" s="105" t="s">
        <v>489</v>
      </c>
      <c r="D6" s="20">
        <v>5304135.0199999996</v>
      </c>
      <c r="E6" s="20" t="s">
        <v>490</v>
      </c>
      <c r="F6" s="106">
        <v>81.2</v>
      </c>
      <c r="G6" s="20" t="s">
        <v>491</v>
      </c>
      <c r="H6" s="20" t="s">
        <v>33</v>
      </c>
      <c r="I6" s="20" t="s">
        <v>492</v>
      </c>
      <c r="J6" s="106" t="s">
        <v>493</v>
      </c>
      <c r="K6" s="20" t="s">
        <v>494</v>
      </c>
    </row>
    <row r="7" spans="1:24" ht="52.5" hidden="1" customHeight="1" x14ac:dyDescent="0.25">
      <c r="A7" s="107"/>
      <c r="B7" s="108"/>
      <c r="C7" s="109"/>
      <c r="D7" s="28"/>
      <c r="E7" s="28"/>
      <c r="F7" s="110"/>
      <c r="G7" s="28"/>
      <c r="H7" s="28"/>
      <c r="I7" s="28"/>
      <c r="J7" s="110"/>
      <c r="K7" s="28"/>
    </row>
    <row r="8" spans="1:24" ht="60" customHeight="1" x14ac:dyDescent="0.25">
      <c r="A8" s="107"/>
      <c r="B8" s="22" t="s">
        <v>495</v>
      </c>
      <c r="C8" s="109"/>
      <c r="D8" s="44">
        <v>370692.48</v>
      </c>
      <c r="E8" s="22" t="s">
        <v>496</v>
      </c>
      <c r="F8" s="23" t="s">
        <v>493</v>
      </c>
      <c r="G8" s="23" t="s">
        <v>120</v>
      </c>
      <c r="H8" s="22" t="s">
        <v>497</v>
      </c>
      <c r="I8" s="22" t="s">
        <v>498</v>
      </c>
      <c r="J8" s="23" t="s">
        <v>499</v>
      </c>
      <c r="K8" s="22" t="s">
        <v>500</v>
      </c>
    </row>
    <row r="9" spans="1:24" ht="82.5" customHeight="1" x14ac:dyDescent="0.25">
      <c r="A9" s="107"/>
      <c r="B9" s="111" t="s">
        <v>501</v>
      </c>
      <c r="C9" s="109"/>
      <c r="D9" s="112" t="s">
        <v>27</v>
      </c>
      <c r="E9" s="113" t="s">
        <v>27</v>
      </c>
      <c r="F9" s="113" t="s">
        <v>33</v>
      </c>
      <c r="G9" s="113" t="s">
        <v>33</v>
      </c>
      <c r="H9" s="113" t="s">
        <v>33</v>
      </c>
      <c r="I9" s="22" t="s">
        <v>502</v>
      </c>
      <c r="J9" s="113" t="s">
        <v>503</v>
      </c>
      <c r="K9" s="48" t="s">
        <v>504</v>
      </c>
    </row>
    <row r="10" spans="1:24" ht="81.75" customHeight="1" x14ac:dyDescent="0.25">
      <c r="A10" s="107"/>
      <c r="B10" s="111" t="s">
        <v>501</v>
      </c>
      <c r="C10" s="109"/>
      <c r="D10" s="112" t="s">
        <v>27</v>
      </c>
      <c r="E10" s="48" t="s">
        <v>27</v>
      </c>
      <c r="F10" s="113" t="s">
        <v>33</v>
      </c>
      <c r="G10" s="113" t="s">
        <v>33</v>
      </c>
      <c r="H10" s="48" t="s">
        <v>33</v>
      </c>
      <c r="I10" s="22" t="s">
        <v>502</v>
      </c>
      <c r="J10" s="113" t="s">
        <v>503</v>
      </c>
      <c r="K10" s="48" t="s">
        <v>504</v>
      </c>
    </row>
    <row r="11" spans="1:24" ht="78.75" customHeight="1" x14ac:dyDescent="0.25">
      <c r="A11" s="107"/>
      <c r="B11" s="111" t="s">
        <v>501</v>
      </c>
      <c r="C11" s="109"/>
      <c r="D11" s="44" t="s">
        <v>27</v>
      </c>
      <c r="E11" s="48" t="s">
        <v>27</v>
      </c>
      <c r="F11" s="113" t="s">
        <v>33</v>
      </c>
      <c r="G11" s="113" t="s">
        <v>33</v>
      </c>
      <c r="H11" s="48" t="s">
        <v>33</v>
      </c>
      <c r="I11" s="22" t="s">
        <v>502</v>
      </c>
      <c r="J11" s="113" t="s">
        <v>503</v>
      </c>
      <c r="K11" s="48" t="s">
        <v>504</v>
      </c>
    </row>
    <row r="12" spans="1:24" x14ac:dyDescent="0.25">
      <c r="B12" s="2"/>
      <c r="C12" s="114"/>
      <c r="D12" s="2"/>
      <c r="E12" s="2"/>
      <c r="F12" s="2"/>
      <c r="G12" s="2"/>
      <c r="H12" s="2"/>
      <c r="I12" s="2"/>
      <c r="J12" s="2"/>
      <c r="K12" s="2"/>
    </row>
    <row r="13" spans="1:24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24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24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24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8">
    <mergeCell ref="G6:G7"/>
    <mergeCell ref="H6:H7"/>
    <mergeCell ref="I6:I7"/>
    <mergeCell ref="J6:J7"/>
    <mergeCell ref="K6:K7"/>
    <mergeCell ref="A6:A11"/>
    <mergeCell ref="B6:B7"/>
    <mergeCell ref="C6:C11"/>
    <mergeCell ref="D6:D7"/>
    <mergeCell ref="E6:E7"/>
    <mergeCell ref="F6:F7"/>
    <mergeCell ref="B1:K1"/>
    <mergeCell ref="A3:A4"/>
    <mergeCell ref="B3:B4"/>
    <mergeCell ref="C3:C4"/>
    <mergeCell ref="D3:D4"/>
    <mergeCell ref="E3:H3"/>
    <mergeCell ref="I3:K3"/>
  </mergeCells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X130"/>
  <sheetViews>
    <sheetView workbookViewId="0">
      <selection activeCell="B94" sqref="B94"/>
    </sheetView>
  </sheetViews>
  <sheetFormatPr defaultRowHeight="15" x14ac:dyDescent="0.25"/>
  <cols>
    <col min="1" max="1" width="5.7109375" customWidth="1"/>
    <col min="2" max="2" width="14" customWidth="1"/>
    <col min="3" max="3" width="16.28515625" customWidth="1"/>
    <col min="4" max="4" width="16" customWidth="1"/>
    <col min="5" max="5" width="14.7109375" customWidth="1"/>
    <col min="6" max="6" width="9.140625" customWidth="1"/>
    <col min="7" max="7" width="12.42578125" customWidth="1"/>
    <col min="8" max="8" width="14.5703125" customWidth="1"/>
    <col min="9" max="9" width="15.85546875" customWidth="1"/>
    <col min="10" max="10" width="9.140625" customWidth="1"/>
    <col min="11" max="11" width="14.5703125" customWidth="1"/>
  </cols>
  <sheetData>
    <row r="1" spans="1:24" ht="102.75" customHeight="1" x14ac:dyDescent="0.25">
      <c r="B1" s="100" t="s">
        <v>483</v>
      </c>
      <c r="C1" s="100"/>
      <c r="D1" s="100"/>
      <c r="E1" s="100"/>
      <c r="F1" s="100"/>
      <c r="G1" s="100"/>
      <c r="H1" s="100"/>
      <c r="I1" s="100"/>
      <c r="J1" s="100"/>
      <c r="K1" s="10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1.75" customHeight="1" x14ac:dyDescent="0.25"/>
    <row r="3" spans="1:24" ht="156" customHeight="1" x14ac:dyDescent="0.25">
      <c r="A3" s="101" t="s">
        <v>1</v>
      </c>
      <c r="B3" s="5" t="s">
        <v>2</v>
      </c>
      <c r="C3" s="5" t="s">
        <v>3</v>
      </c>
      <c r="D3" s="5" t="s">
        <v>4</v>
      </c>
      <c r="E3" s="5" t="s">
        <v>484</v>
      </c>
      <c r="F3" s="5"/>
      <c r="G3" s="5"/>
      <c r="H3" s="5"/>
      <c r="I3" s="102" t="s">
        <v>6</v>
      </c>
      <c r="J3" s="102"/>
      <c r="K3" s="102"/>
    </row>
    <row r="4" spans="1:24" ht="93" customHeight="1" x14ac:dyDescent="0.25">
      <c r="A4" s="101"/>
      <c r="B4" s="5"/>
      <c r="C4" s="4"/>
      <c r="D4" s="5"/>
      <c r="E4" s="10" t="s">
        <v>506</v>
      </c>
      <c r="F4" s="10" t="s">
        <v>9</v>
      </c>
      <c r="G4" s="10" t="s">
        <v>10</v>
      </c>
      <c r="H4" s="10" t="s">
        <v>486</v>
      </c>
      <c r="I4" s="103" t="s">
        <v>487</v>
      </c>
      <c r="J4" s="103" t="s">
        <v>9</v>
      </c>
      <c r="K4" s="103" t="s">
        <v>12</v>
      </c>
    </row>
    <row r="5" spans="1:24" ht="15.75" customHeight="1" x14ac:dyDescent="0.25">
      <c r="A5" s="11">
        <v>1</v>
      </c>
      <c r="B5" s="12">
        <v>2</v>
      </c>
      <c r="C5" s="13">
        <v>3</v>
      </c>
      <c r="D5" s="10">
        <v>4</v>
      </c>
      <c r="E5" s="10">
        <v>5</v>
      </c>
      <c r="F5" s="10">
        <v>6</v>
      </c>
      <c r="G5" s="10">
        <v>7</v>
      </c>
      <c r="H5" s="103">
        <v>8</v>
      </c>
      <c r="I5" s="103">
        <v>9</v>
      </c>
      <c r="J5" s="103">
        <v>10</v>
      </c>
      <c r="K5" s="10">
        <v>11</v>
      </c>
    </row>
    <row r="6" spans="1:24" ht="64.5" customHeight="1" x14ac:dyDescent="0.25">
      <c r="A6" s="10">
        <v>1</v>
      </c>
      <c r="B6" s="115" t="s">
        <v>565</v>
      </c>
      <c r="C6" s="117" t="s">
        <v>566</v>
      </c>
      <c r="D6" s="32">
        <v>2367308.71</v>
      </c>
      <c r="E6" s="32" t="s">
        <v>567</v>
      </c>
      <c r="F6" s="58" t="s">
        <v>568</v>
      </c>
      <c r="G6" s="32" t="s">
        <v>569</v>
      </c>
      <c r="H6" s="32" t="s">
        <v>27</v>
      </c>
      <c r="I6" s="32" t="s">
        <v>27</v>
      </c>
      <c r="J6" s="32" t="s">
        <v>33</v>
      </c>
      <c r="K6" s="32" t="s">
        <v>33</v>
      </c>
    </row>
    <row r="7" spans="1:24" ht="81.75" customHeight="1" x14ac:dyDescent="0.25">
      <c r="A7" s="4">
        <v>2</v>
      </c>
      <c r="B7" s="22" t="s">
        <v>570</v>
      </c>
      <c r="C7" s="104" t="s">
        <v>571</v>
      </c>
      <c r="D7" s="44">
        <v>1452495.59</v>
      </c>
      <c r="E7" s="22" t="s">
        <v>572</v>
      </c>
      <c r="F7" s="23" t="s">
        <v>573</v>
      </c>
      <c r="G7" s="23" t="s">
        <v>38</v>
      </c>
      <c r="H7" s="22" t="s">
        <v>574</v>
      </c>
      <c r="I7" s="22" t="s">
        <v>575</v>
      </c>
      <c r="J7" s="23" t="s">
        <v>576</v>
      </c>
      <c r="K7" s="22" t="s">
        <v>577</v>
      </c>
    </row>
    <row r="8" spans="1:24" ht="132" customHeight="1" x14ac:dyDescent="0.25">
      <c r="A8" s="9"/>
      <c r="B8" s="36" t="s">
        <v>513</v>
      </c>
      <c r="C8" s="108"/>
      <c r="D8" s="112">
        <v>919898.77</v>
      </c>
      <c r="E8" s="113" t="s">
        <v>578</v>
      </c>
      <c r="F8" s="113" t="s">
        <v>579</v>
      </c>
      <c r="G8" s="113" t="s">
        <v>580</v>
      </c>
      <c r="H8" s="113" t="s">
        <v>581</v>
      </c>
      <c r="I8" s="32" t="s">
        <v>27</v>
      </c>
      <c r="J8" s="22" t="s">
        <v>33</v>
      </c>
      <c r="K8" s="22" t="s">
        <v>33</v>
      </c>
    </row>
    <row r="9" spans="1:24" ht="76.5" customHeight="1" x14ac:dyDescent="0.25">
      <c r="A9" s="4">
        <v>3</v>
      </c>
      <c r="B9" s="36" t="s">
        <v>582</v>
      </c>
      <c r="C9" s="104" t="s">
        <v>583</v>
      </c>
      <c r="D9" s="112">
        <v>1282693.21</v>
      </c>
      <c r="E9" s="113" t="s">
        <v>39</v>
      </c>
      <c r="F9" s="113" t="s">
        <v>584</v>
      </c>
      <c r="G9" s="113" t="s">
        <v>21</v>
      </c>
      <c r="H9" s="113" t="s">
        <v>27</v>
      </c>
      <c r="I9" s="32" t="s">
        <v>301</v>
      </c>
      <c r="J9" s="22" t="s">
        <v>585</v>
      </c>
      <c r="K9" s="22" t="s">
        <v>38</v>
      </c>
    </row>
    <row r="10" spans="1:24" ht="64.5" customHeight="1" x14ac:dyDescent="0.25">
      <c r="A10" s="107"/>
      <c r="B10" s="36" t="s">
        <v>513</v>
      </c>
      <c r="C10" s="116"/>
      <c r="D10" s="112">
        <v>866690.46</v>
      </c>
      <c r="E10" s="113" t="s">
        <v>301</v>
      </c>
      <c r="F10" s="113" t="s">
        <v>585</v>
      </c>
      <c r="G10" s="113" t="s">
        <v>38</v>
      </c>
      <c r="H10" s="113" t="s">
        <v>586</v>
      </c>
      <c r="I10" s="32" t="s">
        <v>141</v>
      </c>
      <c r="J10" s="22" t="s">
        <v>587</v>
      </c>
      <c r="K10" s="22" t="s">
        <v>38</v>
      </c>
    </row>
    <row r="11" spans="1:24" ht="70.5" customHeight="1" x14ac:dyDescent="0.25">
      <c r="A11" s="9"/>
      <c r="B11" s="36" t="s">
        <v>501</v>
      </c>
      <c r="C11" s="108"/>
      <c r="D11" s="112" t="s">
        <v>27</v>
      </c>
      <c r="E11" s="113" t="s">
        <v>27</v>
      </c>
      <c r="F11" s="113" t="s">
        <v>33</v>
      </c>
      <c r="G11" s="113" t="s">
        <v>33</v>
      </c>
      <c r="H11" s="113"/>
      <c r="I11" s="32" t="s">
        <v>588</v>
      </c>
      <c r="J11" s="22" t="s">
        <v>589</v>
      </c>
      <c r="K11" s="22" t="s">
        <v>590</v>
      </c>
    </row>
    <row r="12" spans="1:24" ht="137.25" customHeight="1" x14ac:dyDescent="0.25">
      <c r="A12" s="4">
        <v>4</v>
      </c>
      <c r="B12" s="36" t="s">
        <v>591</v>
      </c>
      <c r="C12" s="104" t="s">
        <v>592</v>
      </c>
      <c r="D12" s="112">
        <v>1361006.16</v>
      </c>
      <c r="E12" s="48" t="s">
        <v>593</v>
      </c>
      <c r="F12" s="113" t="s">
        <v>594</v>
      </c>
      <c r="G12" s="113" t="s">
        <v>595</v>
      </c>
      <c r="H12" s="48" t="s">
        <v>596</v>
      </c>
      <c r="I12" s="32" t="s">
        <v>27</v>
      </c>
      <c r="J12" s="22" t="s">
        <v>33</v>
      </c>
      <c r="K12" s="22" t="s">
        <v>33</v>
      </c>
    </row>
    <row r="13" spans="1:24" ht="131.25" customHeight="1" x14ac:dyDescent="0.25">
      <c r="A13" s="9"/>
      <c r="B13" s="36" t="s">
        <v>513</v>
      </c>
      <c r="C13" s="108"/>
      <c r="D13" s="44">
        <v>555339.87</v>
      </c>
      <c r="E13" s="48" t="s">
        <v>27</v>
      </c>
      <c r="F13" s="113" t="s">
        <v>33</v>
      </c>
      <c r="G13" s="113" t="s">
        <v>33</v>
      </c>
      <c r="H13" s="48" t="s">
        <v>597</v>
      </c>
      <c r="I13" s="22" t="s">
        <v>598</v>
      </c>
      <c r="J13" s="113" t="s">
        <v>599</v>
      </c>
      <c r="K13" s="48" t="s">
        <v>600</v>
      </c>
    </row>
    <row r="14" spans="1:24" ht="46.5" customHeight="1" x14ac:dyDescent="0.25">
      <c r="A14" s="129">
        <v>5</v>
      </c>
      <c r="B14" s="130" t="s">
        <v>601</v>
      </c>
      <c r="C14" s="131" t="s">
        <v>602</v>
      </c>
      <c r="D14" s="38">
        <v>1282531.79</v>
      </c>
      <c r="E14" s="38" t="s">
        <v>603</v>
      </c>
      <c r="F14" s="38">
        <v>64.8</v>
      </c>
      <c r="G14" s="38" t="s">
        <v>21</v>
      </c>
      <c r="H14" s="38" t="s">
        <v>604</v>
      </c>
      <c r="I14" s="38" t="s">
        <v>27</v>
      </c>
      <c r="J14" s="22" t="s">
        <v>33</v>
      </c>
      <c r="K14" s="22" t="s">
        <v>33</v>
      </c>
    </row>
    <row r="15" spans="1:24" ht="25.5" x14ac:dyDescent="0.25">
      <c r="A15" s="129"/>
      <c r="B15" s="38" t="s">
        <v>501</v>
      </c>
      <c r="C15" s="132"/>
      <c r="D15" s="38" t="s">
        <v>27</v>
      </c>
      <c r="E15" s="38" t="s">
        <v>27</v>
      </c>
      <c r="F15" s="23" t="s">
        <v>33</v>
      </c>
      <c r="G15" s="23" t="s">
        <v>33</v>
      </c>
      <c r="H15" s="38" t="s">
        <v>27</v>
      </c>
      <c r="I15" s="38" t="s">
        <v>605</v>
      </c>
      <c r="J15" s="38" t="s">
        <v>606</v>
      </c>
      <c r="K15" s="38" t="s">
        <v>21</v>
      </c>
    </row>
    <row r="16" spans="1:24" s="118" customFormat="1" ht="63.75" x14ac:dyDescent="0.25">
      <c r="A16" s="133">
        <v>6</v>
      </c>
      <c r="B16" s="38" t="s">
        <v>607</v>
      </c>
      <c r="C16" s="38" t="s">
        <v>608</v>
      </c>
      <c r="D16" s="38">
        <v>1771473.35</v>
      </c>
      <c r="E16" s="38" t="s">
        <v>609</v>
      </c>
      <c r="F16" s="38" t="s">
        <v>610</v>
      </c>
      <c r="G16" s="38" t="s">
        <v>75</v>
      </c>
      <c r="H16" s="38" t="s">
        <v>27</v>
      </c>
      <c r="I16" s="38" t="s">
        <v>27</v>
      </c>
      <c r="J16" s="22" t="s">
        <v>33</v>
      </c>
      <c r="K16" s="22" t="s">
        <v>33</v>
      </c>
    </row>
    <row r="17" spans="1:11" ht="76.5" x14ac:dyDescent="0.25">
      <c r="A17" s="129">
        <v>7</v>
      </c>
      <c r="B17" s="38" t="s">
        <v>611</v>
      </c>
      <c r="C17" s="120" t="s">
        <v>612</v>
      </c>
      <c r="D17" s="38">
        <v>768975.04</v>
      </c>
      <c r="E17" s="38" t="s">
        <v>613</v>
      </c>
      <c r="F17" s="38" t="s">
        <v>614</v>
      </c>
      <c r="G17" s="38" t="s">
        <v>120</v>
      </c>
      <c r="H17" s="38" t="s">
        <v>615</v>
      </c>
      <c r="I17" s="38" t="s">
        <v>39</v>
      </c>
      <c r="J17" s="38">
        <v>57.9</v>
      </c>
      <c r="K17" s="38" t="s">
        <v>21</v>
      </c>
    </row>
    <row r="18" spans="1:11" ht="55.5" customHeight="1" x14ac:dyDescent="0.25">
      <c r="A18" s="129"/>
      <c r="B18" s="38" t="s">
        <v>513</v>
      </c>
      <c r="C18" s="120"/>
      <c r="D18" s="38">
        <v>1568196.82</v>
      </c>
      <c r="E18" s="38" t="s">
        <v>36</v>
      </c>
      <c r="F18" s="38" t="s">
        <v>616</v>
      </c>
      <c r="G18" s="38" t="s">
        <v>120</v>
      </c>
      <c r="H18" s="38" t="s">
        <v>617</v>
      </c>
      <c r="I18" s="38" t="s">
        <v>39</v>
      </c>
      <c r="J18" s="38">
        <v>57.9</v>
      </c>
      <c r="K18" s="38" t="s">
        <v>21</v>
      </c>
    </row>
    <row r="19" spans="1:11" s="123" customFormat="1" ht="38.25" x14ac:dyDescent="0.25">
      <c r="A19" s="129">
        <v>8</v>
      </c>
      <c r="B19" s="38" t="s">
        <v>618</v>
      </c>
      <c r="C19" s="120" t="s">
        <v>612</v>
      </c>
      <c r="D19" s="38">
        <v>1776699.45</v>
      </c>
      <c r="E19" s="38" t="s">
        <v>27</v>
      </c>
      <c r="F19" s="23" t="s">
        <v>33</v>
      </c>
      <c r="G19" s="23" t="s">
        <v>33</v>
      </c>
      <c r="H19" s="38" t="s">
        <v>619</v>
      </c>
      <c r="I19" s="38" t="s">
        <v>39</v>
      </c>
      <c r="J19" s="38">
        <v>76.599999999999994</v>
      </c>
      <c r="K19" s="38" t="s">
        <v>21</v>
      </c>
    </row>
    <row r="20" spans="1:11" s="123" customFormat="1" ht="42" customHeight="1" x14ac:dyDescent="0.25">
      <c r="A20" s="129"/>
      <c r="B20" s="38" t="s">
        <v>513</v>
      </c>
      <c r="C20" s="120"/>
      <c r="D20" s="38">
        <v>3413360.27</v>
      </c>
      <c r="E20" s="38" t="s">
        <v>141</v>
      </c>
      <c r="F20" s="38" t="s">
        <v>620</v>
      </c>
      <c r="G20" s="38" t="s">
        <v>38</v>
      </c>
      <c r="H20" s="38" t="s">
        <v>621</v>
      </c>
      <c r="I20" s="38" t="s">
        <v>27</v>
      </c>
      <c r="J20" s="22" t="s">
        <v>33</v>
      </c>
      <c r="K20" s="22" t="s">
        <v>33</v>
      </c>
    </row>
    <row r="21" spans="1:11" s="123" customFormat="1" ht="25.5" x14ac:dyDescent="0.25">
      <c r="A21" s="129"/>
      <c r="B21" s="38" t="s">
        <v>501</v>
      </c>
      <c r="C21" s="120"/>
      <c r="D21" s="38" t="s">
        <v>27</v>
      </c>
      <c r="E21" s="38" t="s">
        <v>39</v>
      </c>
      <c r="F21" s="38">
        <v>35.1</v>
      </c>
      <c r="G21" s="38" t="s">
        <v>21</v>
      </c>
      <c r="H21" s="38" t="s">
        <v>27</v>
      </c>
      <c r="I21" s="38" t="s">
        <v>39</v>
      </c>
      <c r="J21" s="38">
        <v>76.599999999999994</v>
      </c>
      <c r="K21" s="38" t="s">
        <v>622</v>
      </c>
    </row>
    <row r="22" spans="1:11" s="123" customFormat="1" ht="25.5" x14ac:dyDescent="0.25">
      <c r="A22" s="129"/>
      <c r="B22" s="38" t="s">
        <v>501</v>
      </c>
      <c r="C22" s="120"/>
      <c r="D22" s="38" t="s">
        <v>27</v>
      </c>
      <c r="E22" s="38" t="s">
        <v>39</v>
      </c>
      <c r="F22" s="38">
        <v>35.4</v>
      </c>
      <c r="G22" s="38" t="s">
        <v>21</v>
      </c>
      <c r="H22" s="38" t="s">
        <v>27</v>
      </c>
      <c r="I22" s="38" t="s">
        <v>39</v>
      </c>
      <c r="J22" s="38">
        <v>76.599999999999994</v>
      </c>
      <c r="K22" s="38" t="s">
        <v>21</v>
      </c>
    </row>
    <row r="23" spans="1:11" ht="38.25" x14ac:dyDescent="0.25">
      <c r="A23" s="129">
        <v>9</v>
      </c>
      <c r="B23" s="8" t="s">
        <v>623</v>
      </c>
      <c r="C23" s="101" t="s">
        <v>624</v>
      </c>
      <c r="D23" s="38">
        <v>1034266.68</v>
      </c>
      <c r="E23" s="38" t="s">
        <v>39</v>
      </c>
      <c r="F23" s="38">
        <v>41.5</v>
      </c>
      <c r="G23" s="38" t="s">
        <v>21</v>
      </c>
      <c r="H23" s="38" t="s">
        <v>27</v>
      </c>
      <c r="I23" s="38" t="s">
        <v>27</v>
      </c>
      <c r="J23" s="22" t="s">
        <v>33</v>
      </c>
      <c r="K23" s="22" t="s">
        <v>33</v>
      </c>
    </row>
    <row r="24" spans="1:11" ht="67.5" customHeight="1" x14ac:dyDescent="0.25">
      <c r="A24" s="129"/>
      <c r="B24" s="8" t="s">
        <v>501</v>
      </c>
      <c r="C24" s="101"/>
      <c r="D24" s="38">
        <v>6.1</v>
      </c>
      <c r="E24" s="38" t="s">
        <v>27</v>
      </c>
      <c r="F24" s="22" t="s">
        <v>33</v>
      </c>
      <c r="G24" s="22" t="s">
        <v>33</v>
      </c>
      <c r="H24" s="38" t="s">
        <v>27</v>
      </c>
      <c r="I24" s="38" t="s">
        <v>625</v>
      </c>
      <c r="J24" s="38" t="s">
        <v>626</v>
      </c>
      <c r="K24" s="38" t="s">
        <v>627</v>
      </c>
    </row>
    <row r="25" spans="1:11" ht="32.25" customHeight="1" x14ac:dyDescent="0.25">
      <c r="A25" s="129">
        <v>10</v>
      </c>
      <c r="B25" s="38" t="s">
        <v>628</v>
      </c>
      <c r="C25" s="120" t="s">
        <v>629</v>
      </c>
      <c r="D25" s="38">
        <v>1141342.32</v>
      </c>
      <c r="E25" s="38" t="s">
        <v>39</v>
      </c>
      <c r="F25" s="38">
        <v>87.8</v>
      </c>
      <c r="G25" s="38" t="s">
        <v>21</v>
      </c>
      <c r="H25" s="38" t="s">
        <v>27</v>
      </c>
      <c r="I25" s="38" t="s">
        <v>27</v>
      </c>
      <c r="J25" s="22" t="s">
        <v>33</v>
      </c>
      <c r="K25" s="22" t="s">
        <v>33</v>
      </c>
    </row>
    <row r="26" spans="1:11" ht="63" customHeight="1" x14ac:dyDescent="0.25">
      <c r="A26" s="119"/>
      <c r="B26" s="134" t="s">
        <v>513</v>
      </c>
      <c r="C26" s="80"/>
      <c r="D26" s="134">
        <v>1399898.65</v>
      </c>
      <c r="E26" s="134" t="s">
        <v>27</v>
      </c>
      <c r="F26" s="32" t="s">
        <v>33</v>
      </c>
      <c r="G26" s="32" t="s">
        <v>33</v>
      </c>
      <c r="H26" s="134" t="s">
        <v>630</v>
      </c>
      <c r="I26" s="134" t="s">
        <v>39</v>
      </c>
      <c r="J26" s="134">
        <v>87.7</v>
      </c>
      <c r="K26" s="134" t="s">
        <v>21</v>
      </c>
    </row>
    <row r="27" spans="1:11" s="135" customFormat="1" ht="89.25" x14ac:dyDescent="0.25">
      <c r="A27" s="133">
        <v>11</v>
      </c>
      <c r="B27" s="8" t="s">
        <v>631</v>
      </c>
      <c r="C27" s="8" t="s">
        <v>632</v>
      </c>
      <c r="D27" s="38">
        <v>1002369.79</v>
      </c>
      <c r="E27" s="38" t="s">
        <v>39</v>
      </c>
      <c r="F27" s="38" t="s">
        <v>633</v>
      </c>
      <c r="G27" s="38" t="s">
        <v>21</v>
      </c>
      <c r="H27" s="38" t="s">
        <v>27</v>
      </c>
      <c r="I27" s="38" t="s">
        <v>39</v>
      </c>
      <c r="J27" s="38" t="s">
        <v>634</v>
      </c>
      <c r="K27" s="38" t="s">
        <v>21</v>
      </c>
    </row>
    <row r="28" spans="1:11" s="123" customFormat="1" ht="38.25" x14ac:dyDescent="0.25">
      <c r="A28" s="129">
        <v>12</v>
      </c>
      <c r="B28" s="38" t="s">
        <v>635</v>
      </c>
      <c r="C28" s="120" t="s">
        <v>636</v>
      </c>
      <c r="D28" s="38">
        <v>1143108.25</v>
      </c>
      <c r="E28" s="38" t="s">
        <v>39</v>
      </c>
      <c r="F28" s="38">
        <v>48.1</v>
      </c>
      <c r="G28" s="38" t="s">
        <v>21</v>
      </c>
      <c r="H28" s="38" t="s">
        <v>637</v>
      </c>
      <c r="I28" s="38" t="s">
        <v>27</v>
      </c>
      <c r="J28" s="22" t="s">
        <v>33</v>
      </c>
      <c r="K28" s="22" t="s">
        <v>33</v>
      </c>
    </row>
    <row r="29" spans="1:11" s="123" customFormat="1" ht="34.5" customHeight="1" x14ac:dyDescent="0.25">
      <c r="A29" s="129"/>
      <c r="B29" s="38" t="s">
        <v>501</v>
      </c>
      <c r="C29" s="120"/>
      <c r="D29" s="38" t="s">
        <v>27</v>
      </c>
      <c r="E29" s="38" t="s">
        <v>27</v>
      </c>
      <c r="F29" s="22" t="s">
        <v>33</v>
      </c>
      <c r="G29" s="22" t="s">
        <v>33</v>
      </c>
      <c r="H29" s="38" t="s">
        <v>27</v>
      </c>
      <c r="I29" s="38" t="s">
        <v>39</v>
      </c>
      <c r="J29" s="38">
        <v>48.1</v>
      </c>
      <c r="K29" s="38" t="s">
        <v>21</v>
      </c>
    </row>
    <row r="30" spans="1:11" ht="114.75" x14ac:dyDescent="0.25">
      <c r="A30" s="129">
        <v>13</v>
      </c>
      <c r="B30" s="38" t="s">
        <v>638</v>
      </c>
      <c r="C30" s="120" t="s">
        <v>639</v>
      </c>
      <c r="D30" s="38">
        <v>836267.54</v>
      </c>
      <c r="E30" s="38" t="s">
        <v>141</v>
      </c>
      <c r="F30" s="38" t="s">
        <v>640</v>
      </c>
      <c r="G30" s="38" t="s">
        <v>38</v>
      </c>
      <c r="H30" s="38" t="s">
        <v>641</v>
      </c>
      <c r="I30" s="38" t="s">
        <v>27</v>
      </c>
      <c r="J30" s="22" t="s">
        <v>33</v>
      </c>
      <c r="K30" s="22" t="s">
        <v>33</v>
      </c>
    </row>
    <row r="31" spans="1:11" ht="51" customHeight="1" x14ac:dyDescent="0.25">
      <c r="A31" s="129"/>
      <c r="B31" s="38" t="s">
        <v>513</v>
      </c>
      <c r="C31" s="120"/>
      <c r="D31" s="38">
        <v>284229.11</v>
      </c>
      <c r="E31" s="38" t="s">
        <v>301</v>
      </c>
      <c r="F31" s="38" t="s">
        <v>642</v>
      </c>
      <c r="G31" s="38" t="s">
        <v>38</v>
      </c>
      <c r="H31" s="38" t="s">
        <v>27</v>
      </c>
      <c r="I31" s="38" t="s">
        <v>27</v>
      </c>
      <c r="J31" s="22" t="s">
        <v>33</v>
      </c>
      <c r="K31" s="22" t="s">
        <v>33</v>
      </c>
    </row>
    <row r="32" spans="1:11" ht="102" x14ac:dyDescent="0.25">
      <c r="A32" s="129">
        <v>14</v>
      </c>
      <c r="B32" s="38" t="s">
        <v>643</v>
      </c>
      <c r="C32" s="120" t="s">
        <v>644</v>
      </c>
      <c r="D32" s="38">
        <v>9218391.9000000004</v>
      </c>
      <c r="E32" s="38" t="s">
        <v>425</v>
      </c>
      <c r="F32" s="38" t="s">
        <v>645</v>
      </c>
      <c r="G32" s="38" t="s">
        <v>646</v>
      </c>
      <c r="H32" s="38" t="s">
        <v>647</v>
      </c>
      <c r="I32" s="38" t="s">
        <v>27</v>
      </c>
      <c r="J32" s="22" t="s">
        <v>33</v>
      </c>
      <c r="K32" s="22" t="s">
        <v>33</v>
      </c>
    </row>
    <row r="33" spans="1:11" ht="21" customHeight="1" x14ac:dyDescent="0.25">
      <c r="A33" s="129"/>
      <c r="B33" s="25" t="s">
        <v>513</v>
      </c>
      <c r="C33" s="120"/>
      <c r="D33" s="25">
        <v>1369182.4</v>
      </c>
      <c r="E33" s="25" t="s">
        <v>27</v>
      </c>
      <c r="F33" s="22" t="s">
        <v>33</v>
      </c>
      <c r="G33" s="22" t="s">
        <v>33</v>
      </c>
      <c r="H33" s="25" t="s">
        <v>27</v>
      </c>
      <c r="I33" s="25" t="s">
        <v>39</v>
      </c>
      <c r="J33" s="25">
        <v>84.4</v>
      </c>
      <c r="K33" s="25" t="s">
        <v>21</v>
      </c>
    </row>
    <row r="34" spans="1:11" ht="38.25" x14ac:dyDescent="0.25">
      <c r="A34" s="129">
        <v>15</v>
      </c>
      <c r="B34" s="38" t="s">
        <v>648</v>
      </c>
      <c r="C34" s="120" t="s">
        <v>649</v>
      </c>
      <c r="D34" s="25">
        <v>2199142.41</v>
      </c>
      <c r="E34" s="25" t="s">
        <v>39</v>
      </c>
      <c r="F34" s="25">
        <v>84.3</v>
      </c>
      <c r="G34" s="25" t="s">
        <v>21</v>
      </c>
      <c r="H34" s="38" t="s">
        <v>650</v>
      </c>
      <c r="I34" s="25" t="s">
        <v>39</v>
      </c>
      <c r="J34" s="25">
        <v>46.9</v>
      </c>
      <c r="K34" s="25" t="s">
        <v>21</v>
      </c>
    </row>
    <row r="35" spans="1:11" ht="38.25" x14ac:dyDescent="0.25">
      <c r="A35" s="129"/>
      <c r="B35" s="25" t="s">
        <v>495</v>
      </c>
      <c r="C35" s="120"/>
      <c r="D35" s="25">
        <v>5397.62</v>
      </c>
      <c r="E35" s="25" t="s">
        <v>27</v>
      </c>
      <c r="F35" s="22" t="s">
        <v>33</v>
      </c>
      <c r="G35" s="22" t="s">
        <v>33</v>
      </c>
      <c r="H35" s="25" t="s">
        <v>27</v>
      </c>
      <c r="I35" s="38" t="s">
        <v>141</v>
      </c>
      <c r="J35" s="38" t="s">
        <v>651</v>
      </c>
      <c r="K35" s="38" t="s">
        <v>38</v>
      </c>
    </row>
    <row r="36" spans="1:11" ht="66" customHeight="1" x14ac:dyDescent="0.25">
      <c r="A36" s="129"/>
      <c r="B36" s="38" t="s">
        <v>501</v>
      </c>
      <c r="C36" s="120"/>
      <c r="D36" s="25" t="s">
        <v>27</v>
      </c>
      <c r="E36" s="25" t="s">
        <v>39</v>
      </c>
      <c r="F36" s="25">
        <v>84.3</v>
      </c>
      <c r="G36" s="25" t="s">
        <v>21</v>
      </c>
      <c r="H36" s="25" t="s">
        <v>27</v>
      </c>
      <c r="I36" s="25" t="s">
        <v>39</v>
      </c>
      <c r="J36" s="25">
        <v>74.3</v>
      </c>
      <c r="K36" s="25" t="s">
        <v>21</v>
      </c>
    </row>
    <row r="37" spans="1:11" ht="87" customHeight="1" x14ac:dyDescent="0.25">
      <c r="A37" s="119">
        <v>16</v>
      </c>
      <c r="B37" s="38" t="s">
        <v>652</v>
      </c>
      <c r="C37" s="80" t="s">
        <v>653</v>
      </c>
      <c r="D37" s="25">
        <v>1506582.11</v>
      </c>
      <c r="E37" s="38" t="s">
        <v>425</v>
      </c>
      <c r="F37" s="38" t="s">
        <v>654</v>
      </c>
      <c r="G37" s="38" t="s">
        <v>52</v>
      </c>
      <c r="H37" s="38" t="s">
        <v>27</v>
      </c>
      <c r="I37" s="38" t="s">
        <v>27</v>
      </c>
      <c r="J37" s="22" t="s">
        <v>33</v>
      </c>
      <c r="K37" s="22" t="s">
        <v>33</v>
      </c>
    </row>
    <row r="38" spans="1:11" ht="55.5" customHeight="1" x14ac:dyDescent="0.25">
      <c r="A38" s="121"/>
      <c r="B38" s="38" t="s">
        <v>513</v>
      </c>
      <c r="C38" s="82"/>
      <c r="D38" s="25">
        <v>339549.25</v>
      </c>
      <c r="E38" s="38" t="s">
        <v>27</v>
      </c>
      <c r="F38" s="22" t="s">
        <v>33</v>
      </c>
      <c r="G38" s="22" t="s">
        <v>33</v>
      </c>
      <c r="H38" s="38" t="s">
        <v>655</v>
      </c>
      <c r="I38" s="38" t="s">
        <v>656</v>
      </c>
      <c r="J38" s="38" t="s">
        <v>657</v>
      </c>
      <c r="K38" s="38" t="s">
        <v>544</v>
      </c>
    </row>
    <row r="39" spans="1:11" ht="51" x14ac:dyDescent="0.25">
      <c r="A39" s="129">
        <v>17</v>
      </c>
      <c r="B39" s="38" t="s">
        <v>658</v>
      </c>
      <c r="C39" s="120" t="s">
        <v>659</v>
      </c>
      <c r="D39" s="38">
        <v>1019649.28</v>
      </c>
      <c r="E39" s="38" t="s">
        <v>27</v>
      </c>
      <c r="F39" s="22" t="s">
        <v>33</v>
      </c>
      <c r="G39" s="22" t="s">
        <v>33</v>
      </c>
      <c r="H39" s="38" t="s">
        <v>660</v>
      </c>
      <c r="I39" s="38" t="s">
        <v>39</v>
      </c>
      <c r="J39" s="38">
        <v>62.3</v>
      </c>
      <c r="K39" s="38" t="s">
        <v>21</v>
      </c>
    </row>
    <row r="40" spans="1:11" ht="38.25" x14ac:dyDescent="0.25">
      <c r="A40" s="129"/>
      <c r="B40" s="38" t="s">
        <v>495</v>
      </c>
      <c r="C40" s="120"/>
      <c r="D40" s="38">
        <v>243065.73</v>
      </c>
      <c r="E40" s="38" t="s">
        <v>39</v>
      </c>
      <c r="F40" s="38" t="s">
        <v>661</v>
      </c>
      <c r="G40" s="38" t="s">
        <v>21</v>
      </c>
      <c r="H40" s="38" t="s">
        <v>662</v>
      </c>
      <c r="I40" s="38" t="s">
        <v>39</v>
      </c>
      <c r="J40" s="38">
        <v>62.3</v>
      </c>
      <c r="K40" s="38" t="s">
        <v>21</v>
      </c>
    </row>
    <row r="41" spans="1:11" ht="54.75" customHeight="1" x14ac:dyDescent="0.25">
      <c r="A41" s="129"/>
      <c r="B41" s="38" t="s">
        <v>501</v>
      </c>
      <c r="C41" s="120"/>
      <c r="D41" s="38" t="s">
        <v>27</v>
      </c>
      <c r="E41" s="38" t="s">
        <v>27</v>
      </c>
      <c r="F41" s="22" t="s">
        <v>33</v>
      </c>
      <c r="G41" s="22" t="s">
        <v>33</v>
      </c>
      <c r="H41" s="38" t="s">
        <v>27</v>
      </c>
      <c r="I41" s="38" t="s">
        <v>39</v>
      </c>
      <c r="J41" s="38">
        <v>62.3</v>
      </c>
      <c r="K41" s="38" t="s">
        <v>21</v>
      </c>
    </row>
    <row r="42" spans="1:11" ht="62.25" customHeight="1" x14ac:dyDescent="0.25">
      <c r="A42" s="101">
        <v>18</v>
      </c>
      <c r="B42" s="38" t="s">
        <v>663</v>
      </c>
      <c r="C42" s="120" t="s">
        <v>664</v>
      </c>
      <c r="D42" s="38">
        <v>1423577.08</v>
      </c>
      <c r="E42" s="38" t="s">
        <v>27</v>
      </c>
      <c r="F42" s="22" t="s">
        <v>33</v>
      </c>
      <c r="G42" s="22" t="s">
        <v>33</v>
      </c>
      <c r="H42" s="38" t="s">
        <v>665</v>
      </c>
      <c r="I42" s="38" t="s">
        <v>666</v>
      </c>
      <c r="J42" s="38" t="s">
        <v>667</v>
      </c>
      <c r="K42" s="38" t="s">
        <v>668</v>
      </c>
    </row>
    <row r="43" spans="1:11" ht="191.25" x14ac:dyDescent="0.25">
      <c r="A43" s="101"/>
      <c r="B43" s="38" t="s">
        <v>513</v>
      </c>
      <c r="C43" s="120"/>
      <c r="D43" s="38" t="s">
        <v>669</v>
      </c>
      <c r="E43" s="38" t="s">
        <v>402</v>
      </c>
      <c r="F43" s="38" t="s">
        <v>670</v>
      </c>
      <c r="G43" s="38" t="s">
        <v>120</v>
      </c>
      <c r="H43" s="38" t="s">
        <v>671</v>
      </c>
      <c r="I43" s="38" t="s">
        <v>39</v>
      </c>
      <c r="J43" s="38">
        <v>54.2</v>
      </c>
      <c r="K43" s="38" t="s">
        <v>21</v>
      </c>
    </row>
    <row r="44" spans="1:11" ht="57" customHeight="1" x14ac:dyDescent="0.25">
      <c r="A44" s="101"/>
      <c r="B44" s="72" t="s">
        <v>501</v>
      </c>
      <c r="C44" s="120"/>
      <c r="D44" s="38">
        <v>12633.78</v>
      </c>
      <c r="E44" s="38" t="s">
        <v>27</v>
      </c>
      <c r="F44" s="22" t="s">
        <v>33</v>
      </c>
      <c r="G44" s="22" t="s">
        <v>33</v>
      </c>
      <c r="H44" s="38" t="s">
        <v>27</v>
      </c>
      <c r="I44" s="38" t="s">
        <v>666</v>
      </c>
      <c r="J44" s="38" t="s">
        <v>667</v>
      </c>
      <c r="K44" s="38" t="s">
        <v>668</v>
      </c>
    </row>
    <row r="45" spans="1:11" ht="76.5" x14ac:dyDescent="0.25">
      <c r="A45" s="129">
        <v>19</v>
      </c>
      <c r="B45" s="38" t="s">
        <v>672</v>
      </c>
      <c r="C45" s="120" t="s">
        <v>673</v>
      </c>
      <c r="D45" s="38">
        <v>1156441.6200000001</v>
      </c>
      <c r="E45" s="38" t="s">
        <v>73</v>
      </c>
      <c r="F45" s="38" t="s">
        <v>674</v>
      </c>
      <c r="G45" s="38" t="s">
        <v>52</v>
      </c>
      <c r="H45" s="38" t="s">
        <v>675</v>
      </c>
      <c r="I45" s="38" t="s">
        <v>27</v>
      </c>
      <c r="J45" s="22" t="s">
        <v>33</v>
      </c>
      <c r="K45" s="22" t="s">
        <v>33</v>
      </c>
    </row>
    <row r="46" spans="1:11" ht="54" customHeight="1" x14ac:dyDescent="0.25">
      <c r="A46" s="129"/>
      <c r="B46" s="38" t="s">
        <v>513</v>
      </c>
      <c r="C46" s="120"/>
      <c r="D46" s="38">
        <v>21977.41</v>
      </c>
      <c r="E46" s="38" t="s">
        <v>27</v>
      </c>
      <c r="F46" s="22" t="s">
        <v>33</v>
      </c>
      <c r="G46" s="22" t="s">
        <v>33</v>
      </c>
      <c r="H46" s="38" t="s">
        <v>27</v>
      </c>
      <c r="I46" s="38" t="s">
        <v>141</v>
      </c>
      <c r="J46" s="38" t="s">
        <v>676</v>
      </c>
      <c r="K46" s="38" t="s">
        <v>38</v>
      </c>
    </row>
    <row r="47" spans="1:11" ht="102" x14ac:dyDescent="0.25">
      <c r="A47" s="133">
        <v>20</v>
      </c>
      <c r="B47" s="38" t="s">
        <v>677</v>
      </c>
      <c r="C47" s="38" t="s">
        <v>678</v>
      </c>
      <c r="D47" s="38">
        <v>844404.23</v>
      </c>
      <c r="E47" s="38" t="s">
        <v>141</v>
      </c>
      <c r="F47" s="38" t="s">
        <v>679</v>
      </c>
      <c r="G47" s="38" t="s">
        <v>38</v>
      </c>
      <c r="H47" s="38" t="s">
        <v>27</v>
      </c>
      <c r="I47" s="38" t="s">
        <v>27</v>
      </c>
      <c r="J47" s="22" t="s">
        <v>33</v>
      </c>
      <c r="K47" s="22" t="s">
        <v>33</v>
      </c>
    </row>
    <row r="48" spans="1:11" ht="89.25" x14ac:dyDescent="0.25">
      <c r="A48" s="8">
        <v>21</v>
      </c>
      <c r="B48" s="38" t="s">
        <v>680</v>
      </c>
      <c r="C48" s="38" t="s">
        <v>681</v>
      </c>
      <c r="D48" s="38">
        <v>2728057.05</v>
      </c>
      <c r="E48" s="38" t="s">
        <v>27</v>
      </c>
      <c r="F48" s="22" t="s">
        <v>33</v>
      </c>
      <c r="G48" s="22" t="s">
        <v>33</v>
      </c>
      <c r="H48" s="38" t="s">
        <v>682</v>
      </c>
      <c r="I48" s="38" t="s">
        <v>39</v>
      </c>
      <c r="J48" s="38">
        <v>62.2</v>
      </c>
      <c r="K48" s="38" t="s">
        <v>21</v>
      </c>
    </row>
    <row r="49" spans="1:11" ht="84" customHeight="1" x14ac:dyDescent="0.25">
      <c r="A49" s="101">
        <v>22</v>
      </c>
      <c r="B49" s="38" t="s">
        <v>683</v>
      </c>
      <c r="C49" s="120" t="s">
        <v>684</v>
      </c>
      <c r="D49" s="38">
        <v>1292413.92</v>
      </c>
      <c r="E49" s="38" t="s">
        <v>73</v>
      </c>
      <c r="F49" s="38" t="s">
        <v>685</v>
      </c>
      <c r="G49" s="38" t="s">
        <v>52</v>
      </c>
      <c r="H49" s="38" t="s">
        <v>27</v>
      </c>
      <c r="I49" s="38" t="s">
        <v>27</v>
      </c>
      <c r="J49" s="22" t="s">
        <v>33</v>
      </c>
      <c r="K49" s="22" t="s">
        <v>33</v>
      </c>
    </row>
    <row r="50" spans="1:11" ht="51" x14ac:dyDescent="0.25">
      <c r="A50" s="101"/>
      <c r="B50" s="38" t="s">
        <v>513</v>
      </c>
      <c r="C50" s="120"/>
      <c r="D50" s="38">
        <v>310087.90000000002</v>
      </c>
      <c r="E50" s="38" t="s">
        <v>39</v>
      </c>
      <c r="F50" s="38" t="s">
        <v>686</v>
      </c>
      <c r="G50" s="38" t="s">
        <v>21</v>
      </c>
      <c r="H50" s="38" t="s">
        <v>687</v>
      </c>
      <c r="I50" s="38" t="s">
        <v>36</v>
      </c>
      <c r="J50" s="38" t="s">
        <v>688</v>
      </c>
      <c r="K50" s="38" t="s">
        <v>120</v>
      </c>
    </row>
    <row r="51" spans="1:11" ht="51" x14ac:dyDescent="0.25">
      <c r="A51" s="101"/>
      <c r="B51" s="72" t="s">
        <v>501</v>
      </c>
      <c r="C51" s="120"/>
      <c r="D51" s="38">
        <v>24.15</v>
      </c>
      <c r="E51" s="38" t="s">
        <v>27</v>
      </c>
      <c r="F51" s="22" t="s">
        <v>33</v>
      </c>
      <c r="G51" s="22" t="s">
        <v>33</v>
      </c>
      <c r="H51" s="38" t="s">
        <v>27</v>
      </c>
      <c r="I51" s="38" t="s">
        <v>36</v>
      </c>
      <c r="J51" s="38" t="s">
        <v>688</v>
      </c>
      <c r="K51" s="38" t="s">
        <v>120</v>
      </c>
    </row>
    <row r="52" spans="1:11" ht="63.75" x14ac:dyDescent="0.25">
      <c r="A52" s="101">
        <v>23</v>
      </c>
      <c r="B52" s="38" t="s">
        <v>689</v>
      </c>
      <c r="C52" s="120" t="s">
        <v>690</v>
      </c>
      <c r="D52" s="38">
        <v>1283528.04</v>
      </c>
      <c r="E52" s="38" t="s">
        <v>402</v>
      </c>
      <c r="F52" s="38" t="s">
        <v>691</v>
      </c>
      <c r="G52" s="38" t="s">
        <v>120</v>
      </c>
      <c r="H52" s="38" t="s">
        <v>27</v>
      </c>
      <c r="I52" s="38" t="s">
        <v>39</v>
      </c>
      <c r="J52" s="38">
        <v>85.3</v>
      </c>
      <c r="K52" s="38" t="s">
        <v>21</v>
      </c>
    </row>
    <row r="53" spans="1:11" ht="76.5" x14ac:dyDescent="0.25">
      <c r="A53" s="101"/>
      <c r="B53" s="38" t="s">
        <v>513</v>
      </c>
      <c r="C53" s="120"/>
      <c r="D53" s="38">
        <v>1025769.68</v>
      </c>
      <c r="E53" s="38" t="s">
        <v>425</v>
      </c>
      <c r="F53" s="38" t="s">
        <v>692</v>
      </c>
      <c r="G53" s="38" t="s">
        <v>52</v>
      </c>
      <c r="H53" s="38" t="s">
        <v>693</v>
      </c>
      <c r="I53" s="38" t="s">
        <v>27</v>
      </c>
      <c r="J53" s="22" t="s">
        <v>33</v>
      </c>
      <c r="K53" s="22" t="s">
        <v>33</v>
      </c>
    </row>
    <row r="54" spans="1:11" ht="25.5" x14ac:dyDescent="0.25">
      <c r="A54" s="101"/>
      <c r="B54" s="72" t="s">
        <v>501</v>
      </c>
      <c r="C54" s="120"/>
      <c r="D54" s="38" t="s">
        <v>27</v>
      </c>
      <c r="E54" s="38" t="s">
        <v>20</v>
      </c>
      <c r="F54" s="38" t="s">
        <v>694</v>
      </c>
      <c r="G54" s="38" t="s">
        <v>21</v>
      </c>
      <c r="H54" s="38" t="s">
        <v>27</v>
      </c>
      <c r="I54" s="38" t="s">
        <v>39</v>
      </c>
      <c r="J54" s="38">
        <v>85.3</v>
      </c>
      <c r="K54" s="38" t="s">
        <v>21</v>
      </c>
    </row>
    <row r="55" spans="1:11" ht="165.75" x14ac:dyDescent="0.25">
      <c r="A55" s="101">
        <v>24</v>
      </c>
      <c r="B55" s="38" t="s">
        <v>695</v>
      </c>
      <c r="C55" s="120" t="s">
        <v>696</v>
      </c>
      <c r="D55" s="38">
        <v>1497683.18</v>
      </c>
      <c r="E55" s="38" t="s">
        <v>697</v>
      </c>
      <c r="F55" s="38" t="s">
        <v>698</v>
      </c>
      <c r="G55" s="38" t="s">
        <v>699</v>
      </c>
      <c r="H55" s="38" t="s">
        <v>700</v>
      </c>
      <c r="I55" s="38" t="s">
        <v>36</v>
      </c>
      <c r="J55" s="38" t="s">
        <v>701</v>
      </c>
      <c r="K55" s="38" t="s">
        <v>120</v>
      </c>
    </row>
    <row r="56" spans="1:11" ht="125.25" customHeight="1" x14ac:dyDescent="0.25">
      <c r="A56" s="101"/>
      <c r="B56" s="38" t="s">
        <v>513</v>
      </c>
      <c r="C56" s="120"/>
      <c r="D56" s="38">
        <v>977450.08</v>
      </c>
      <c r="E56" s="38" t="s">
        <v>702</v>
      </c>
      <c r="F56" s="38" t="s">
        <v>703</v>
      </c>
      <c r="G56" s="38" t="s">
        <v>704</v>
      </c>
      <c r="H56" s="38" t="s">
        <v>705</v>
      </c>
      <c r="I56" s="38" t="s">
        <v>706</v>
      </c>
      <c r="J56" s="38" t="s">
        <v>707</v>
      </c>
      <c r="K56" s="38" t="s">
        <v>577</v>
      </c>
    </row>
    <row r="57" spans="1:11" ht="76.5" x14ac:dyDescent="0.25">
      <c r="A57" s="101">
        <v>25</v>
      </c>
      <c r="B57" s="38" t="s">
        <v>708</v>
      </c>
      <c r="C57" s="120" t="s">
        <v>709</v>
      </c>
      <c r="D57" s="38">
        <v>975865.91</v>
      </c>
      <c r="E57" s="38" t="s">
        <v>316</v>
      </c>
      <c r="F57" s="38" t="s">
        <v>710</v>
      </c>
      <c r="G57" s="38" t="s">
        <v>52</v>
      </c>
      <c r="H57" s="38" t="s">
        <v>27</v>
      </c>
      <c r="I57" s="38" t="s">
        <v>27</v>
      </c>
      <c r="J57" s="22" t="s">
        <v>33</v>
      </c>
      <c r="K57" s="22" t="s">
        <v>33</v>
      </c>
    </row>
    <row r="58" spans="1:11" ht="83.25" customHeight="1" x14ac:dyDescent="0.25">
      <c r="A58" s="101"/>
      <c r="B58" s="38" t="s">
        <v>513</v>
      </c>
      <c r="C58" s="120"/>
      <c r="D58" s="38" t="s">
        <v>711</v>
      </c>
      <c r="E58" s="38" t="s">
        <v>27</v>
      </c>
      <c r="F58" s="22" t="s">
        <v>33</v>
      </c>
      <c r="G58" s="22" t="s">
        <v>33</v>
      </c>
      <c r="H58" s="38" t="s">
        <v>712</v>
      </c>
      <c r="I58" s="38" t="s">
        <v>316</v>
      </c>
      <c r="J58" s="38" t="s">
        <v>710</v>
      </c>
      <c r="K58" s="38" t="s">
        <v>52</v>
      </c>
    </row>
    <row r="59" spans="1:11" ht="114.75" x14ac:dyDescent="0.25">
      <c r="A59" s="8">
        <v>26</v>
      </c>
      <c r="B59" s="8" t="s">
        <v>713</v>
      </c>
      <c r="C59" s="8" t="s">
        <v>714</v>
      </c>
      <c r="D59" s="38">
        <v>887093.55</v>
      </c>
      <c r="E59" s="38" t="s">
        <v>715</v>
      </c>
      <c r="F59" s="38" t="s">
        <v>716</v>
      </c>
      <c r="G59" s="38" t="s">
        <v>85</v>
      </c>
      <c r="H59" s="38" t="s">
        <v>27</v>
      </c>
      <c r="I59" s="38" t="s">
        <v>27</v>
      </c>
      <c r="J59" s="22" t="s">
        <v>33</v>
      </c>
      <c r="K59" s="22" t="s">
        <v>33</v>
      </c>
    </row>
    <row r="60" spans="1:11" ht="38.25" x14ac:dyDescent="0.25">
      <c r="A60" s="101">
        <v>27</v>
      </c>
      <c r="B60" s="38" t="s">
        <v>717</v>
      </c>
      <c r="C60" s="120" t="s">
        <v>718</v>
      </c>
      <c r="D60" s="38">
        <v>1108219.52</v>
      </c>
      <c r="E60" s="38" t="s">
        <v>27</v>
      </c>
      <c r="F60" s="22" t="s">
        <v>33</v>
      </c>
      <c r="G60" s="22" t="s">
        <v>33</v>
      </c>
      <c r="H60" s="38" t="s">
        <v>27</v>
      </c>
      <c r="I60" s="38" t="s">
        <v>39</v>
      </c>
      <c r="J60" s="38">
        <v>45.6</v>
      </c>
      <c r="K60" s="38" t="s">
        <v>719</v>
      </c>
    </row>
    <row r="61" spans="1:11" ht="42" customHeight="1" x14ac:dyDescent="0.25">
      <c r="A61" s="101"/>
      <c r="B61" s="38" t="s">
        <v>513</v>
      </c>
      <c r="C61" s="120"/>
      <c r="D61" s="38">
        <v>1540094.31</v>
      </c>
      <c r="E61" s="38" t="s">
        <v>39</v>
      </c>
      <c r="F61" s="38">
        <v>45.6</v>
      </c>
      <c r="G61" s="38" t="s">
        <v>719</v>
      </c>
      <c r="H61" s="38" t="s">
        <v>27</v>
      </c>
      <c r="I61" s="38" t="s">
        <v>27</v>
      </c>
      <c r="J61" s="22" t="s">
        <v>33</v>
      </c>
      <c r="K61" s="22" t="s">
        <v>33</v>
      </c>
    </row>
    <row r="62" spans="1:11" ht="25.5" x14ac:dyDescent="0.25">
      <c r="A62" s="101">
        <v>28</v>
      </c>
      <c r="B62" s="8" t="s">
        <v>720</v>
      </c>
      <c r="C62" s="120" t="s">
        <v>721</v>
      </c>
      <c r="D62" s="8">
        <v>2454856.7599999998</v>
      </c>
      <c r="E62" s="8" t="s">
        <v>39</v>
      </c>
      <c r="F62" s="8">
        <v>39.5</v>
      </c>
      <c r="G62" s="8" t="s">
        <v>21</v>
      </c>
      <c r="H62" s="8" t="s">
        <v>27</v>
      </c>
      <c r="I62" s="8" t="s">
        <v>27</v>
      </c>
      <c r="J62" s="22" t="s">
        <v>33</v>
      </c>
      <c r="K62" s="22" t="s">
        <v>33</v>
      </c>
    </row>
    <row r="63" spans="1:11" ht="38.25" x14ac:dyDescent="0.25">
      <c r="A63" s="101"/>
      <c r="B63" s="8" t="s">
        <v>722</v>
      </c>
      <c r="C63" s="120"/>
      <c r="D63" s="8">
        <v>825568.89</v>
      </c>
      <c r="E63" s="8" t="s">
        <v>39</v>
      </c>
      <c r="F63" s="8">
        <v>48</v>
      </c>
      <c r="G63" s="8" t="s">
        <v>21</v>
      </c>
      <c r="H63" s="8" t="s">
        <v>723</v>
      </c>
      <c r="I63" s="8" t="s">
        <v>39</v>
      </c>
      <c r="J63" s="8">
        <v>39.5</v>
      </c>
      <c r="K63" s="8" t="s">
        <v>21</v>
      </c>
    </row>
    <row r="64" spans="1:11" ht="25.5" x14ac:dyDescent="0.25">
      <c r="A64" s="101"/>
      <c r="B64" s="8" t="s">
        <v>501</v>
      </c>
      <c r="C64" s="120"/>
      <c r="D64" s="8" t="s">
        <v>27</v>
      </c>
      <c r="E64" s="8" t="s">
        <v>39</v>
      </c>
      <c r="F64" s="8">
        <v>39.5</v>
      </c>
      <c r="G64" s="8" t="s">
        <v>21</v>
      </c>
      <c r="H64" s="8" t="s">
        <v>27</v>
      </c>
      <c r="I64" s="8" t="s">
        <v>27</v>
      </c>
      <c r="J64" s="22" t="s">
        <v>33</v>
      </c>
      <c r="K64" s="22" t="s">
        <v>33</v>
      </c>
    </row>
    <row r="65" spans="1:12" ht="25.5" x14ac:dyDescent="0.25">
      <c r="A65" s="101"/>
      <c r="B65" s="8" t="s">
        <v>501</v>
      </c>
      <c r="C65" s="120"/>
      <c r="D65" s="8" t="s">
        <v>27</v>
      </c>
      <c r="E65" s="8" t="s">
        <v>39</v>
      </c>
      <c r="F65" s="8">
        <v>39.5</v>
      </c>
      <c r="G65" s="8" t="s">
        <v>21</v>
      </c>
      <c r="H65" s="8" t="s">
        <v>27</v>
      </c>
      <c r="I65" s="8" t="s">
        <v>27</v>
      </c>
      <c r="J65" s="22" t="s">
        <v>33</v>
      </c>
      <c r="K65" s="22" t="s">
        <v>33</v>
      </c>
    </row>
    <row r="66" spans="1:12" ht="165.75" x14ac:dyDescent="0.25">
      <c r="A66" s="129">
        <v>29</v>
      </c>
      <c r="B66" s="38" t="s">
        <v>724</v>
      </c>
      <c r="C66" s="120" t="s">
        <v>725</v>
      </c>
      <c r="D66" s="38">
        <v>1610013.28</v>
      </c>
      <c r="E66" s="38" t="s">
        <v>726</v>
      </c>
      <c r="F66" s="38" t="s">
        <v>727</v>
      </c>
      <c r="G66" s="38" t="s">
        <v>728</v>
      </c>
      <c r="H66" s="38" t="s">
        <v>729</v>
      </c>
      <c r="I66" s="38" t="s">
        <v>730</v>
      </c>
      <c r="J66" s="38" t="s">
        <v>731</v>
      </c>
      <c r="K66" s="38" t="s">
        <v>38</v>
      </c>
    </row>
    <row r="67" spans="1:12" ht="127.5" x14ac:dyDescent="0.25">
      <c r="A67" s="129"/>
      <c r="B67" s="38" t="s">
        <v>513</v>
      </c>
      <c r="C67" s="120"/>
      <c r="D67" s="38">
        <v>805937.05</v>
      </c>
      <c r="E67" s="38" t="s">
        <v>39</v>
      </c>
      <c r="F67" s="38">
        <v>66.099999999999994</v>
      </c>
      <c r="G67" s="38" t="s">
        <v>21</v>
      </c>
      <c r="H67" s="38" t="s">
        <v>732</v>
      </c>
      <c r="I67" s="38" t="s">
        <v>733</v>
      </c>
      <c r="J67" s="38" t="s">
        <v>734</v>
      </c>
      <c r="K67" s="38" t="s">
        <v>201</v>
      </c>
    </row>
    <row r="68" spans="1:12" ht="127.5" x14ac:dyDescent="0.25">
      <c r="A68" s="129"/>
      <c r="B68" s="38" t="s">
        <v>501</v>
      </c>
      <c r="C68" s="120"/>
      <c r="D68" s="38" t="s">
        <v>27</v>
      </c>
      <c r="E68" s="38" t="s">
        <v>39</v>
      </c>
      <c r="F68" s="38">
        <v>66.099999999999994</v>
      </c>
      <c r="G68" s="38" t="s">
        <v>21</v>
      </c>
      <c r="H68" s="38" t="s">
        <v>27</v>
      </c>
      <c r="I68" s="38" t="s">
        <v>733</v>
      </c>
      <c r="J68" s="38" t="s">
        <v>734</v>
      </c>
      <c r="K68" s="38" t="s">
        <v>201</v>
      </c>
    </row>
    <row r="69" spans="1:12" ht="127.5" x14ac:dyDescent="0.25">
      <c r="A69" s="129"/>
      <c r="B69" s="38" t="s">
        <v>501</v>
      </c>
      <c r="C69" s="120"/>
      <c r="D69" s="38" t="s">
        <v>27</v>
      </c>
      <c r="E69" s="38" t="s">
        <v>27</v>
      </c>
      <c r="F69" s="22" t="s">
        <v>33</v>
      </c>
      <c r="G69" s="22" t="s">
        <v>33</v>
      </c>
      <c r="H69" s="38" t="s">
        <v>27</v>
      </c>
      <c r="I69" s="38" t="s">
        <v>733</v>
      </c>
      <c r="J69" s="38" t="s">
        <v>734</v>
      </c>
      <c r="K69" s="38" t="s">
        <v>201</v>
      </c>
    </row>
    <row r="70" spans="1:12" ht="25.5" x14ac:dyDescent="0.25">
      <c r="A70" s="101">
        <v>30</v>
      </c>
      <c r="B70" s="38" t="s">
        <v>735</v>
      </c>
      <c r="C70" s="120" t="s">
        <v>736</v>
      </c>
      <c r="D70" s="38">
        <v>964324.47</v>
      </c>
      <c r="E70" s="38" t="s">
        <v>39</v>
      </c>
      <c r="F70" s="38" t="s">
        <v>737</v>
      </c>
      <c r="G70" s="38" t="s">
        <v>21</v>
      </c>
      <c r="H70" s="38" t="s">
        <v>27</v>
      </c>
      <c r="I70" s="38" t="s">
        <v>27</v>
      </c>
      <c r="J70" s="22" t="s">
        <v>33</v>
      </c>
      <c r="K70" s="22" t="s">
        <v>33</v>
      </c>
    </row>
    <row r="71" spans="1:12" ht="38.25" x14ac:dyDescent="0.25">
      <c r="A71" s="101"/>
      <c r="B71" s="38" t="s">
        <v>495</v>
      </c>
      <c r="C71" s="120"/>
      <c r="D71" s="38">
        <v>1119525.99</v>
      </c>
      <c r="E71" s="38" t="s">
        <v>39</v>
      </c>
      <c r="F71" s="38">
        <v>68.2</v>
      </c>
      <c r="G71" s="38" t="s">
        <v>21</v>
      </c>
      <c r="H71" s="38" t="s">
        <v>738</v>
      </c>
      <c r="I71" s="38" t="s">
        <v>39</v>
      </c>
      <c r="J71" s="38" t="s">
        <v>737</v>
      </c>
      <c r="K71" s="38" t="s">
        <v>21</v>
      </c>
      <c r="L71" s="128"/>
    </row>
    <row r="72" spans="1:12" ht="25.5" x14ac:dyDescent="0.25">
      <c r="A72" s="101"/>
      <c r="B72" s="38" t="s">
        <v>501</v>
      </c>
      <c r="C72" s="120"/>
      <c r="D72" s="38" t="s">
        <v>27</v>
      </c>
      <c r="E72" s="38" t="s">
        <v>27</v>
      </c>
      <c r="F72" s="22" t="s">
        <v>33</v>
      </c>
      <c r="G72" s="22" t="s">
        <v>33</v>
      </c>
      <c r="H72" s="38" t="s">
        <v>27</v>
      </c>
      <c r="I72" s="38" t="s">
        <v>39</v>
      </c>
      <c r="J72" s="38" t="s">
        <v>737</v>
      </c>
      <c r="K72" s="38" t="s">
        <v>21</v>
      </c>
    </row>
    <row r="73" spans="1:12" ht="76.5" x14ac:dyDescent="0.25">
      <c r="A73" s="101">
        <v>31</v>
      </c>
      <c r="B73" s="38" t="s">
        <v>739</v>
      </c>
      <c r="C73" s="120" t="s">
        <v>740</v>
      </c>
      <c r="D73" s="38">
        <v>1292702.6599999999</v>
      </c>
      <c r="E73" s="38" t="s">
        <v>741</v>
      </c>
      <c r="F73" s="38" t="s">
        <v>742</v>
      </c>
      <c r="G73" s="38" t="s">
        <v>52</v>
      </c>
      <c r="H73" s="38" t="s">
        <v>630</v>
      </c>
      <c r="I73" s="38" t="s">
        <v>27</v>
      </c>
      <c r="J73" s="22" t="s">
        <v>33</v>
      </c>
      <c r="K73" s="22" t="s">
        <v>33</v>
      </c>
    </row>
    <row r="74" spans="1:12" ht="25.5" x14ac:dyDescent="0.25">
      <c r="A74" s="101"/>
      <c r="B74" s="38" t="s">
        <v>513</v>
      </c>
      <c r="C74" s="120"/>
      <c r="D74" s="38">
        <v>910212.75</v>
      </c>
      <c r="E74" s="38" t="s">
        <v>39</v>
      </c>
      <c r="F74" s="38">
        <v>69.3</v>
      </c>
      <c r="G74" s="38" t="s">
        <v>21</v>
      </c>
      <c r="H74" s="38" t="s">
        <v>27</v>
      </c>
      <c r="I74" s="38" t="s">
        <v>20</v>
      </c>
      <c r="J74" s="38" t="s">
        <v>743</v>
      </c>
      <c r="K74" s="38" t="s">
        <v>21</v>
      </c>
    </row>
    <row r="75" spans="1:12" ht="63" customHeight="1" x14ac:dyDescent="0.25">
      <c r="A75" s="101"/>
      <c r="B75" s="38" t="s">
        <v>501</v>
      </c>
      <c r="C75" s="120"/>
      <c r="D75" s="38" t="s">
        <v>27</v>
      </c>
      <c r="E75" s="38" t="s">
        <v>27</v>
      </c>
      <c r="F75" s="22" t="s">
        <v>33</v>
      </c>
      <c r="G75" s="22" t="s">
        <v>33</v>
      </c>
      <c r="H75" s="38" t="s">
        <v>27</v>
      </c>
      <c r="I75" s="38" t="s">
        <v>439</v>
      </c>
      <c r="J75" s="38" t="s">
        <v>744</v>
      </c>
      <c r="K75" s="38" t="s">
        <v>38</v>
      </c>
    </row>
    <row r="76" spans="1:12" ht="107.25" customHeight="1" x14ac:dyDescent="0.25">
      <c r="A76" s="133">
        <v>32</v>
      </c>
      <c r="B76" s="38" t="s">
        <v>745</v>
      </c>
      <c r="C76" s="38" t="s">
        <v>746</v>
      </c>
      <c r="D76" s="38">
        <v>1214113.81</v>
      </c>
      <c r="E76" s="38" t="s">
        <v>27</v>
      </c>
      <c r="F76" s="22" t="s">
        <v>33</v>
      </c>
      <c r="G76" s="22" t="s">
        <v>33</v>
      </c>
      <c r="H76" s="38" t="s">
        <v>747</v>
      </c>
      <c r="I76" s="38" t="s">
        <v>39</v>
      </c>
      <c r="J76" s="38" t="s">
        <v>748</v>
      </c>
      <c r="K76" s="38" t="s">
        <v>21</v>
      </c>
    </row>
    <row r="77" spans="1:12" ht="89.25" x14ac:dyDescent="0.25">
      <c r="A77" s="101">
        <v>33</v>
      </c>
      <c r="B77" s="38" t="s">
        <v>749</v>
      </c>
      <c r="C77" s="120" t="s">
        <v>750</v>
      </c>
      <c r="D77" s="38">
        <v>1479983.99</v>
      </c>
      <c r="E77" s="38" t="s">
        <v>73</v>
      </c>
      <c r="F77" s="38" t="s">
        <v>751</v>
      </c>
      <c r="G77" s="38" t="s">
        <v>52</v>
      </c>
      <c r="H77" s="38" t="s">
        <v>752</v>
      </c>
      <c r="I77" s="38" t="s">
        <v>27</v>
      </c>
      <c r="J77" s="22" t="s">
        <v>33</v>
      </c>
      <c r="K77" s="22" t="s">
        <v>33</v>
      </c>
    </row>
    <row r="78" spans="1:12" ht="114.75" x14ac:dyDescent="0.25">
      <c r="A78" s="101"/>
      <c r="B78" s="38" t="s">
        <v>513</v>
      </c>
      <c r="C78" s="120"/>
      <c r="D78" s="38">
        <v>1168350.72</v>
      </c>
      <c r="E78" s="38" t="s">
        <v>27</v>
      </c>
      <c r="F78" s="22" t="s">
        <v>33</v>
      </c>
      <c r="G78" s="22" t="s">
        <v>33</v>
      </c>
      <c r="H78" s="38" t="s">
        <v>753</v>
      </c>
      <c r="I78" s="38" t="s">
        <v>754</v>
      </c>
      <c r="J78" s="38" t="s">
        <v>755</v>
      </c>
      <c r="K78" s="38" t="s">
        <v>756</v>
      </c>
    </row>
    <row r="79" spans="1:12" ht="105.75" customHeight="1" x14ac:dyDescent="0.25">
      <c r="A79" s="101"/>
      <c r="B79" s="38" t="s">
        <v>501</v>
      </c>
      <c r="C79" s="120"/>
      <c r="D79" s="38" t="s">
        <v>27</v>
      </c>
      <c r="E79" s="38" t="s">
        <v>27</v>
      </c>
      <c r="F79" s="22" t="s">
        <v>33</v>
      </c>
      <c r="G79" s="22" t="s">
        <v>33</v>
      </c>
      <c r="H79" s="38" t="s">
        <v>27</v>
      </c>
      <c r="I79" s="38" t="s">
        <v>754</v>
      </c>
      <c r="J79" s="38" t="s">
        <v>755</v>
      </c>
      <c r="K79" s="38" t="s">
        <v>756</v>
      </c>
    </row>
    <row r="80" spans="1:12" ht="76.5" x14ac:dyDescent="0.25">
      <c r="A80" s="101">
        <v>34</v>
      </c>
      <c r="B80" s="38" t="s">
        <v>757</v>
      </c>
      <c r="C80" s="120" t="s">
        <v>758</v>
      </c>
      <c r="D80" s="38">
        <v>1145164.73</v>
      </c>
      <c r="E80" s="38" t="s">
        <v>73</v>
      </c>
      <c r="F80" s="38" t="s">
        <v>759</v>
      </c>
      <c r="G80" s="38" t="s">
        <v>52</v>
      </c>
      <c r="H80" s="38" t="s">
        <v>760</v>
      </c>
      <c r="I80" s="38" t="s">
        <v>27</v>
      </c>
      <c r="J80" s="22" t="s">
        <v>33</v>
      </c>
      <c r="K80" s="22" t="s">
        <v>33</v>
      </c>
    </row>
    <row r="81" spans="1:11" ht="42" customHeight="1" x14ac:dyDescent="0.25">
      <c r="A81" s="101"/>
      <c r="B81" s="38" t="s">
        <v>513</v>
      </c>
      <c r="C81" s="120"/>
      <c r="D81" s="38">
        <v>159371.59</v>
      </c>
      <c r="E81" s="38" t="s">
        <v>27</v>
      </c>
      <c r="F81" s="22" t="s">
        <v>33</v>
      </c>
      <c r="G81" s="22" t="s">
        <v>33</v>
      </c>
      <c r="H81" s="38" t="s">
        <v>27</v>
      </c>
      <c r="I81" s="38" t="s">
        <v>39</v>
      </c>
      <c r="J81" s="38">
        <v>81.8</v>
      </c>
      <c r="K81" s="38" t="s">
        <v>21</v>
      </c>
    </row>
    <row r="82" spans="1:11" ht="38.25" x14ac:dyDescent="0.25">
      <c r="A82" s="101">
        <v>35</v>
      </c>
      <c r="B82" s="38" t="s">
        <v>761</v>
      </c>
      <c r="C82" s="120" t="s">
        <v>762</v>
      </c>
      <c r="D82" s="38">
        <v>959535.6</v>
      </c>
      <c r="E82" s="38" t="s">
        <v>27</v>
      </c>
      <c r="F82" s="22" t="s">
        <v>33</v>
      </c>
      <c r="G82" s="22" t="s">
        <v>33</v>
      </c>
      <c r="H82" s="38" t="s">
        <v>27</v>
      </c>
      <c r="I82" s="38" t="s">
        <v>141</v>
      </c>
      <c r="J82" s="38" t="s">
        <v>763</v>
      </c>
      <c r="K82" s="38" t="s">
        <v>38</v>
      </c>
    </row>
    <row r="83" spans="1:11" ht="51" x14ac:dyDescent="0.25">
      <c r="A83" s="101"/>
      <c r="B83" s="38" t="s">
        <v>513</v>
      </c>
      <c r="C83" s="120"/>
      <c r="D83" s="38">
        <v>714332.31</v>
      </c>
      <c r="E83" s="38" t="s">
        <v>39</v>
      </c>
      <c r="F83" s="38" t="s">
        <v>764</v>
      </c>
      <c r="G83" s="38" t="s">
        <v>21</v>
      </c>
      <c r="H83" s="38" t="s">
        <v>765</v>
      </c>
      <c r="I83" s="38" t="s">
        <v>39</v>
      </c>
      <c r="J83" s="38" t="s">
        <v>766</v>
      </c>
      <c r="K83" s="38" t="s">
        <v>21</v>
      </c>
    </row>
    <row r="84" spans="1:11" ht="51" x14ac:dyDescent="0.25">
      <c r="A84" s="101">
        <v>36</v>
      </c>
      <c r="B84" s="38" t="s">
        <v>767</v>
      </c>
      <c r="C84" s="120" t="s">
        <v>768</v>
      </c>
      <c r="D84" s="38">
        <v>1250934.75</v>
      </c>
      <c r="E84" s="38" t="s">
        <v>141</v>
      </c>
      <c r="F84" s="38" t="s">
        <v>769</v>
      </c>
      <c r="G84" s="38" t="s">
        <v>38</v>
      </c>
      <c r="H84" s="38" t="s">
        <v>27</v>
      </c>
      <c r="I84" s="38" t="s">
        <v>27</v>
      </c>
      <c r="J84" s="22" t="s">
        <v>33</v>
      </c>
      <c r="K84" s="22" t="s">
        <v>33</v>
      </c>
    </row>
    <row r="85" spans="1:11" ht="27" customHeight="1" x14ac:dyDescent="0.25">
      <c r="A85" s="101"/>
      <c r="B85" s="38" t="s">
        <v>501</v>
      </c>
      <c r="C85" s="120"/>
      <c r="D85" s="38" t="s">
        <v>27</v>
      </c>
      <c r="E85" s="38" t="s">
        <v>27</v>
      </c>
      <c r="F85" s="22" t="s">
        <v>33</v>
      </c>
      <c r="G85" s="22" t="s">
        <v>33</v>
      </c>
      <c r="H85" s="38" t="s">
        <v>27</v>
      </c>
      <c r="I85" s="38" t="s">
        <v>39</v>
      </c>
      <c r="J85" s="38" t="s">
        <v>770</v>
      </c>
      <c r="K85" s="38" t="s">
        <v>21</v>
      </c>
    </row>
    <row r="86" spans="1:11" ht="38.25" x14ac:dyDescent="0.25">
      <c r="A86" s="101">
        <v>37</v>
      </c>
      <c r="B86" s="38" t="s">
        <v>771</v>
      </c>
      <c r="C86" s="120" t="s">
        <v>772</v>
      </c>
      <c r="D86" s="38">
        <v>1654930.87</v>
      </c>
      <c r="E86" s="38" t="s">
        <v>27</v>
      </c>
      <c r="F86" s="22" t="s">
        <v>33</v>
      </c>
      <c r="G86" s="22" t="s">
        <v>33</v>
      </c>
      <c r="H86" s="38" t="s">
        <v>773</v>
      </c>
      <c r="I86" s="38" t="s">
        <v>39</v>
      </c>
      <c r="J86" s="38" t="s">
        <v>774</v>
      </c>
      <c r="K86" s="38" t="s">
        <v>21</v>
      </c>
    </row>
    <row r="87" spans="1:11" ht="153" x14ac:dyDescent="0.25">
      <c r="A87" s="101"/>
      <c r="B87" s="38" t="s">
        <v>513</v>
      </c>
      <c r="C87" s="120"/>
      <c r="D87" s="38">
        <v>2589893.5299999998</v>
      </c>
      <c r="E87" s="38" t="s">
        <v>775</v>
      </c>
      <c r="F87" s="38" t="s">
        <v>776</v>
      </c>
      <c r="G87" s="38" t="s">
        <v>777</v>
      </c>
      <c r="H87" s="38" t="s">
        <v>778</v>
      </c>
      <c r="I87" s="38" t="s">
        <v>39</v>
      </c>
      <c r="J87" s="38" t="s">
        <v>774</v>
      </c>
      <c r="K87" s="38" t="s">
        <v>21</v>
      </c>
    </row>
    <row r="88" spans="1:11" ht="28.5" customHeight="1" x14ac:dyDescent="0.25">
      <c r="A88" s="101"/>
      <c r="B88" s="38" t="s">
        <v>501</v>
      </c>
      <c r="C88" s="120"/>
      <c r="D88" s="38" t="s">
        <v>27</v>
      </c>
      <c r="E88" s="38" t="s">
        <v>39</v>
      </c>
      <c r="F88" s="38">
        <v>57.2</v>
      </c>
      <c r="G88" s="38" t="s">
        <v>21</v>
      </c>
      <c r="H88" s="38" t="s">
        <v>27</v>
      </c>
      <c r="I88" s="38" t="s">
        <v>27</v>
      </c>
      <c r="J88" s="22" t="s">
        <v>33</v>
      </c>
      <c r="K88" s="22" t="s">
        <v>33</v>
      </c>
    </row>
    <row r="89" spans="1:11" ht="63.75" x14ac:dyDescent="0.25">
      <c r="A89" s="101">
        <v>38</v>
      </c>
      <c r="B89" s="38" t="s">
        <v>779</v>
      </c>
      <c r="C89" s="120" t="s">
        <v>721</v>
      </c>
      <c r="D89" s="38">
        <v>2254655.23</v>
      </c>
      <c r="E89" s="38" t="s">
        <v>39</v>
      </c>
      <c r="F89" s="38" t="s">
        <v>780</v>
      </c>
      <c r="G89" s="38" t="s">
        <v>21</v>
      </c>
      <c r="H89" s="38" t="s">
        <v>27</v>
      </c>
      <c r="I89" s="38" t="s">
        <v>588</v>
      </c>
      <c r="J89" s="38" t="s">
        <v>781</v>
      </c>
      <c r="K89" s="38" t="s">
        <v>75</v>
      </c>
    </row>
    <row r="90" spans="1:11" ht="63.75" x14ac:dyDescent="0.25">
      <c r="A90" s="101"/>
      <c r="B90" s="38" t="s">
        <v>495</v>
      </c>
      <c r="C90" s="120"/>
      <c r="D90" s="38">
        <v>160688.29999999999</v>
      </c>
      <c r="E90" s="38" t="s">
        <v>588</v>
      </c>
      <c r="F90" s="38" t="s">
        <v>781</v>
      </c>
      <c r="G90" s="38" t="s">
        <v>75</v>
      </c>
      <c r="H90" s="38" t="s">
        <v>782</v>
      </c>
      <c r="I90" s="38" t="s">
        <v>39</v>
      </c>
      <c r="J90" s="38" t="s">
        <v>780</v>
      </c>
      <c r="K90" s="38" t="s">
        <v>21</v>
      </c>
    </row>
    <row r="91" spans="1:11" ht="89.25" x14ac:dyDescent="0.25">
      <c r="A91" s="101"/>
      <c r="B91" s="38" t="s">
        <v>501</v>
      </c>
      <c r="C91" s="120"/>
      <c r="D91" s="38" t="s">
        <v>27</v>
      </c>
      <c r="E91" s="38" t="s">
        <v>27</v>
      </c>
      <c r="F91" s="22" t="s">
        <v>33</v>
      </c>
      <c r="G91" s="22" t="s">
        <v>33</v>
      </c>
      <c r="H91" s="38" t="s">
        <v>27</v>
      </c>
      <c r="I91" s="38" t="s">
        <v>783</v>
      </c>
      <c r="J91" s="38" t="s">
        <v>784</v>
      </c>
      <c r="K91" s="38" t="s">
        <v>126</v>
      </c>
    </row>
    <row r="92" spans="1:11" ht="89.25" x14ac:dyDescent="0.25">
      <c r="A92" s="101">
        <v>39</v>
      </c>
      <c r="B92" s="38" t="s">
        <v>785</v>
      </c>
      <c r="C92" s="120" t="s">
        <v>786</v>
      </c>
      <c r="D92" s="38">
        <v>1858821.71</v>
      </c>
      <c r="E92" s="38" t="s">
        <v>787</v>
      </c>
      <c r="F92" s="38" t="s">
        <v>788</v>
      </c>
      <c r="G92" s="38" t="s">
        <v>52</v>
      </c>
      <c r="H92" s="38" t="s">
        <v>789</v>
      </c>
      <c r="I92" s="38" t="s">
        <v>27</v>
      </c>
      <c r="J92" s="22" t="s">
        <v>33</v>
      </c>
      <c r="K92" s="22" t="s">
        <v>33</v>
      </c>
    </row>
    <row r="93" spans="1:11" ht="27.75" customHeight="1" x14ac:dyDescent="0.25">
      <c r="A93" s="101"/>
      <c r="B93" s="38" t="s">
        <v>495</v>
      </c>
      <c r="C93" s="120"/>
      <c r="D93" s="38">
        <v>605421.73</v>
      </c>
      <c r="E93" s="38" t="s">
        <v>39</v>
      </c>
      <c r="F93" s="38">
        <v>21.8</v>
      </c>
      <c r="G93" s="38" t="s">
        <v>21</v>
      </c>
      <c r="H93" s="38" t="s">
        <v>27</v>
      </c>
      <c r="I93" s="38" t="s">
        <v>39</v>
      </c>
      <c r="J93" s="38">
        <v>64.599999999999994</v>
      </c>
      <c r="K93" s="38" t="s">
        <v>21</v>
      </c>
    </row>
    <row r="94" spans="1:11" ht="140.25" x14ac:dyDescent="0.25">
      <c r="A94" s="101">
        <v>40</v>
      </c>
      <c r="B94" s="38" t="s">
        <v>790</v>
      </c>
      <c r="C94" s="120" t="s">
        <v>791</v>
      </c>
      <c r="D94" s="8">
        <v>1246856.48</v>
      </c>
      <c r="E94" s="38" t="s">
        <v>792</v>
      </c>
      <c r="F94" s="38" t="s">
        <v>793</v>
      </c>
      <c r="G94" s="38" t="s">
        <v>595</v>
      </c>
      <c r="H94" s="38" t="s">
        <v>27</v>
      </c>
      <c r="I94" s="38" t="s">
        <v>27</v>
      </c>
      <c r="J94" s="22" t="s">
        <v>33</v>
      </c>
      <c r="K94" s="22" t="s">
        <v>33</v>
      </c>
    </row>
    <row r="95" spans="1:11" ht="49.5" customHeight="1" x14ac:dyDescent="0.25">
      <c r="A95" s="101"/>
      <c r="B95" s="38" t="s">
        <v>513</v>
      </c>
      <c r="C95" s="120"/>
      <c r="D95" s="38">
        <v>2272875.9500000002</v>
      </c>
      <c r="E95" s="38" t="s">
        <v>27</v>
      </c>
      <c r="F95" s="22" t="s">
        <v>33</v>
      </c>
      <c r="G95" s="22" t="s">
        <v>33</v>
      </c>
      <c r="H95" s="38" t="s">
        <v>27</v>
      </c>
      <c r="I95" s="38" t="s">
        <v>141</v>
      </c>
      <c r="J95" s="38" t="s">
        <v>794</v>
      </c>
      <c r="K95" s="38" t="s">
        <v>38</v>
      </c>
    </row>
    <row r="96" spans="1:11" ht="114.75" x14ac:dyDescent="0.25">
      <c r="A96" s="101">
        <v>41</v>
      </c>
      <c r="B96" s="38" t="s">
        <v>795</v>
      </c>
      <c r="C96" s="120" t="s">
        <v>796</v>
      </c>
      <c r="D96" s="38">
        <v>1644060.51</v>
      </c>
      <c r="E96" s="38" t="s">
        <v>797</v>
      </c>
      <c r="F96" s="38" t="s">
        <v>798</v>
      </c>
      <c r="G96" s="38" t="s">
        <v>799</v>
      </c>
      <c r="H96" s="38" t="s">
        <v>800</v>
      </c>
      <c r="I96" s="38" t="s">
        <v>39</v>
      </c>
      <c r="J96" s="38">
        <v>68.2</v>
      </c>
      <c r="K96" s="38" t="s">
        <v>21</v>
      </c>
    </row>
    <row r="97" spans="1:11" ht="106.5" customHeight="1" x14ac:dyDescent="0.25">
      <c r="A97" s="101"/>
      <c r="B97" s="38" t="s">
        <v>495</v>
      </c>
      <c r="C97" s="120"/>
      <c r="D97" s="38" t="s">
        <v>801</v>
      </c>
      <c r="E97" s="38" t="s">
        <v>39</v>
      </c>
      <c r="F97" s="38">
        <v>68.2</v>
      </c>
      <c r="G97" s="38" t="s">
        <v>21</v>
      </c>
      <c r="H97" s="38" t="s">
        <v>802</v>
      </c>
      <c r="I97" s="38" t="s">
        <v>797</v>
      </c>
      <c r="J97" s="38" t="s">
        <v>798</v>
      </c>
      <c r="K97" s="38" t="s">
        <v>799</v>
      </c>
    </row>
    <row r="98" spans="1:11" ht="114.75" x14ac:dyDescent="0.25">
      <c r="A98" s="101">
        <v>42</v>
      </c>
      <c r="B98" s="38" t="s">
        <v>803</v>
      </c>
      <c r="C98" s="120" t="s">
        <v>804</v>
      </c>
      <c r="D98" s="38">
        <v>3225799.92</v>
      </c>
      <c r="E98" s="38" t="s">
        <v>27</v>
      </c>
      <c r="F98" s="22" t="s">
        <v>33</v>
      </c>
      <c r="G98" s="22" t="s">
        <v>33</v>
      </c>
      <c r="H98" s="38" t="s">
        <v>27</v>
      </c>
      <c r="I98" s="38" t="s">
        <v>805</v>
      </c>
      <c r="J98" s="38" t="s">
        <v>806</v>
      </c>
      <c r="K98" s="38" t="s">
        <v>799</v>
      </c>
    </row>
    <row r="99" spans="1:11" ht="89.25" x14ac:dyDescent="0.25">
      <c r="A99" s="101"/>
      <c r="B99" s="38" t="s">
        <v>495</v>
      </c>
      <c r="C99" s="120"/>
      <c r="D99" s="38">
        <v>8512110.7799999993</v>
      </c>
      <c r="E99" s="38" t="s">
        <v>807</v>
      </c>
      <c r="F99" s="38" t="s">
        <v>808</v>
      </c>
      <c r="G99" s="38" t="s">
        <v>809</v>
      </c>
      <c r="H99" s="38" t="s">
        <v>810</v>
      </c>
      <c r="I99" s="38" t="s">
        <v>39</v>
      </c>
      <c r="J99" s="38">
        <v>41.8</v>
      </c>
      <c r="K99" s="38" t="s">
        <v>21</v>
      </c>
    </row>
    <row r="100" spans="1:11" ht="114.75" x14ac:dyDescent="0.25">
      <c r="A100" s="101"/>
      <c r="B100" s="38" t="s">
        <v>501</v>
      </c>
      <c r="C100" s="120"/>
      <c r="D100" s="38" t="s">
        <v>27</v>
      </c>
      <c r="E100" s="38" t="s">
        <v>27</v>
      </c>
      <c r="F100" s="22" t="s">
        <v>33</v>
      </c>
      <c r="G100" s="22" t="s">
        <v>33</v>
      </c>
      <c r="H100" s="38" t="s">
        <v>27</v>
      </c>
      <c r="I100" s="38" t="s">
        <v>805</v>
      </c>
      <c r="J100" s="38" t="s">
        <v>806</v>
      </c>
      <c r="K100" s="38" t="s">
        <v>799</v>
      </c>
    </row>
    <row r="101" spans="1:11" ht="38.25" x14ac:dyDescent="0.25">
      <c r="A101" s="101">
        <v>43</v>
      </c>
      <c r="B101" s="38" t="s">
        <v>811</v>
      </c>
      <c r="C101" s="120" t="s">
        <v>721</v>
      </c>
      <c r="D101" s="38">
        <v>1750865.75</v>
      </c>
      <c r="E101" s="38" t="s">
        <v>39</v>
      </c>
      <c r="F101" s="38">
        <v>55.4</v>
      </c>
      <c r="G101" s="38" t="s">
        <v>21</v>
      </c>
      <c r="H101" s="38" t="s">
        <v>27</v>
      </c>
      <c r="I101" s="38" t="s">
        <v>39</v>
      </c>
      <c r="J101" s="38">
        <v>64.2</v>
      </c>
      <c r="K101" s="38" t="s">
        <v>21</v>
      </c>
    </row>
    <row r="102" spans="1:11" ht="38.25" x14ac:dyDescent="0.25">
      <c r="A102" s="101"/>
      <c r="B102" s="38" t="s">
        <v>513</v>
      </c>
      <c r="C102" s="120"/>
      <c r="D102" s="38">
        <v>1530161.79</v>
      </c>
      <c r="E102" s="38" t="s">
        <v>39</v>
      </c>
      <c r="F102" s="38">
        <v>55.4</v>
      </c>
      <c r="G102" s="38" t="s">
        <v>21</v>
      </c>
      <c r="H102" s="38" t="s">
        <v>812</v>
      </c>
      <c r="I102" s="38" t="s">
        <v>141</v>
      </c>
      <c r="J102" s="38" t="s">
        <v>813</v>
      </c>
      <c r="K102" s="38" t="s">
        <v>38</v>
      </c>
    </row>
    <row r="103" spans="1:11" ht="38.25" x14ac:dyDescent="0.25">
      <c r="A103" s="101"/>
      <c r="B103" s="38" t="s">
        <v>501</v>
      </c>
      <c r="C103" s="120"/>
      <c r="D103" s="38" t="s">
        <v>27</v>
      </c>
      <c r="E103" s="38" t="s">
        <v>27</v>
      </c>
      <c r="F103" s="22" t="s">
        <v>33</v>
      </c>
      <c r="G103" s="22" t="s">
        <v>33</v>
      </c>
      <c r="H103" s="38" t="s">
        <v>27</v>
      </c>
      <c r="I103" s="38" t="s">
        <v>141</v>
      </c>
      <c r="J103" s="38" t="s">
        <v>814</v>
      </c>
      <c r="K103" s="38" t="s">
        <v>38</v>
      </c>
    </row>
    <row r="104" spans="1:11" ht="104.25" customHeight="1" x14ac:dyDescent="0.25">
      <c r="A104" s="8">
        <v>44</v>
      </c>
      <c r="B104" s="38" t="s">
        <v>815</v>
      </c>
      <c r="C104" s="38" t="s">
        <v>816</v>
      </c>
      <c r="D104" s="38">
        <v>1426418.42</v>
      </c>
      <c r="E104" s="38" t="s">
        <v>817</v>
      </c>
      <c r="F104" s="38" t="s">
        <v>818</v>
      </c>
      <c r="G104" s="38" t="s">
        <v>819</v>
      </c>
      <c r="H104" s="38" t="s">
        <v>820</v>
      </c>
      <c r="I104" s="38" t="s">
        <v>141</v>
      </c>
      <c r="J104" s="38" t="s">
        <v>821</v>
      </c>
      <c r="K104" s="38" t="s">
        <v>38</v>
      </c>
    </row>
    <row r="105" spans="1:11" ht="63.75" x14ac:dyDescent="0.25">
      <c r="A105" s="8">
        <v>45</v>
      </c>
      <c r="B105" s="38" t="s">
        <v>822</v>
      </c>
      <c r="C105" s="38" t="s">
        <v>823</v>
      </c>
      <c r="D105" s="38">
        <v>1271634.76</v>
      </c>
      <c r="E105" s="38" t="s">
        <v>39</v>
      </c>
      <c r="F105" s="38">
        <v>41.2</v>
      </c>
      <c r="G105" s="38" t="s">
        <v>21</v>
      </c>
      <c r="H105" s="38" t="s">
        <v>27</v>
      </c>
      <c r="I105" s="38" t="s">
        <v>27</v>
      </c>
      <c r="J105" s="22" t="s">
        <v>33</v>
      </c>
      <c r="K105" s="22" t="s">
        <v>33</v>
      </c>
    </row>
    <row r="106" spans="1:11" ht="38.25" x14ac:dyDescent="0.25">
      <c r="A106" s="101">
        <v>46</v>
      </c>
      <c r="B106" s="38" t="s">
        <v>824</v>
      </c>
      <c r="C106" s="120" t="s">
        <v>825</v>
      </c>
      <c r="D106" s="38">
        <v>1164622.9099999999</v>
      </c>
      <c r="E106" s="38" t="s">
        <v>141</v>
      </c>
      <c r="F106" s="38" t="s">
        <v>826</v>
      </c>
      <c r="G106" s="38" t="s">
        <v>38</v>
      </c>
      <c r="H106" s="38" t="s">
        <v>27</v>
      </c>
      <c r="I106" s="38" t="s">
        <v>27</v>
      </c>
      <c r="J106" s="22" t="s">
        <v>33</v>
      </c>
      <c r="K106" s="22" t="s">
        <v>33</v>
      </c>
    </row>
    <row r="107" spans="1:11" ht="38.25" x14ac:dyDescent="0.25">
      <c r="A107" s="101"/>
      <c r="B107" s="38" t="s">
        <v>513</v>
      </c>
      <c r="C107" s="120"/>
      <c r="D107" s="38">
        <v>839877.76</v>
      </c>
      <c r="E107" s="38" t="s">
        <v>39</v>
      </c>
      <c r="F107" s="38">
        <v>62.3</v>
      </c>
      <c r="G107" s="38" t="s">
        <v>21</v>
      </c>
      <c r="H107" s="38" t="s">
        <v>827</v>
      </c>
      <c r="I107" s="38" t="s">
        <v>39</v>
      </c>
      <c r="J107" s="38">
        <v>40.200000000000003</v>
      </c>
      <c r="K107" s="38" t="s">
        <v>21</v>
      </c>
    </row>
    <row r="108" spans="1:11" ht="38.25" x14ac:dyDescent="0.25">
      <c r="A108" s="101">
        <v>47</v>
      </c>
      <c r="B108" s="38" t="s">
        <v>828</v>
      </c>
      <c r="C108" s="120" t="s">
        <v>721</v>
      </c>
      <c r="D108" s="38">
        <v>1323451.26</v>
      </c>
      <c r="E108" s="38" t="s">
        <v>39</v>
      </c>
      <c r="F108" s="38">
        <v>83</v>
      </c>
      <c r="G108" s="38" t="s">
        <v>21</v>
      </c>
      <c r="H108" s="38" t="s">
        <v>27</v>
      </c>
      <c r="I108" s="38" t="s">
        <v>27</v>
      </c>
      <c r="J108" s="22" t="s">
        <v>33</v>
      </c>
      <c r="K108" s="22" t="s">
        <v>33</v>
      </c>
    </row>
    <row r="109" spans="1:11" ht="51" x14ac:dyDescent="0.25">
      <c r="A109" s="101"/>
      <c r="B109" s="38" t="s">
        <v>495</v>
      </c>
      <c r="C109" s="120"/>
      <c r="D109" s="38">
        <v>586636.32999999996</v>
      </c>
      <c r="E109" s="38" t="s">
        <v>39</v>
      </c>
      <c r="F109" s="38">
        <v>59.7</v>
      </c>
      <c r="G109" s="38" t="s">
        <v>21</v>
      </c>
      <c r="H109" s="38" t="s">
        <v>829</v>
      </c>
      <c r="I109" s="38" t="s">
        <v>244</v>
      </c>
      <c r="J109" s="38" t="s">
        <v>830</v>
      </c>
      <c r="K109" s="38" t="s">
        <v>38</v>
      </c>
    </row>
    <row r="110" spans="1:11" ht="51" x14ac:dyDescent="0.25">
      <c r="A110" s="101"/>
      <c r="B110" s="38" t="s">
        <v>501</v>
      </c>
      <c r="C110" s="120"/>
      <c r="D110" s="38" t="s">
        <v>27</v>
      </c>
      <c r="E110" s="38" t="s">
        <v>27</v>
      </c>
      <c r="F110" s="22" t="s">
        <v>33</v>
      </c>
      <c r="G110" s="22" t="s">
        <v>33</v>
      </c>
      <c r="H110" s="38" t="s">
        <v>27</v>
      </c>
      <c r="I110" s="38" t="s">
        <v>244</v>
      </c>
      <c r="J110" s="38" t="s">
        <v>830</v>
      </c>
      <c r="K110" s="38" t="s">
        <v>38</v>
      </c>
    </row>
    <row r="111" spans="1:11" ht="38.25" x14ac:dyDescent="0.25">
      <c r="A111" s="101">
        <v>48</v>
      </c>
      <c r="B111" s="38" t="s">
        <v>831</v>
      </c>
      <c r="C111" s="120" t="s">
        <v>832</v>
      </c>
      <c r="D111" s="38">
        <v>1074158.8799999999</v>
      </c>
      <c r="E111" s="38" t="s">
        <v>39</v>
      </c>
      <c r="F111" s="38">
        <v>42.4</v>
      </c>
      <c r="G111" s="38" t="s">
        <v>21</v>
      </c>
      <c r="H111" s="38" t="s">
        <v>833</v>
      </c>
      <c r="I111" s="38" t="s">
        <v>39</v>
      </c>
      <c r="J111" s="38">
        <v>37.1</v>
      </c>
      <c r="K111" s="38" t="s">
        <v>21</v>
      </c>
    </row>
    <row r="112" spans="1:11" ht="43.5" customHeight="1" x14ac:dyDescent="0.25">
      <c r="A112" s="101"/>
      <c r="B112" s="38" t="s">
        <v>501</v>
      </c>
      <c r="C112" s="120"/>
      <c r="D112" s="38" t="s">
        <v>834</v>
      </c>
      <c r="E112" s="38" t="s">
        <v>39</v>
      </c>
      <c r="F112" s="38">
        <v>42.4</v>
      </c>
      <c r="G112" s="38" t="s">
        <v>21</v>
      </c>
      <c r="H112" s="38" t="s">
        <v>27</v>
      </c>
      <c r="I112" s="38" t="s">
        <v>39</v>
      </c>
      <c r="J112" s="38">
        <v>37.1</v>
      </c>
      <c r="K112" s="38" t="s">
        <v>21</v>
      </c>
    </row>
    <row r="113" spans="1:11" ht="89.25" x14ac:dyDescent="0.25">
      <c r="A113" s="8">
        <v>49</v>
      </c>
      <c r="B113" s="38" t="s">
        <v>835</v>
      </c>
      <c r="C113" s="38" t="s">
        <v>836</v>
      </c>
      <c r="D113" s="38">
        <v>1057834.43</v>
      </c>
      <c r="E113" s="38" t="s">
        <v>39</v>
      </c>
      <c r="F113" s="38">
        <v>44.6</v>
      </c>
      <c r="G113" s="38" t="s">
        <v>21</v>
      </c>
      <c r="H113" s="38" t="s">
        <v>837</v>
      </c>
      <c r="I113" s="38" t="s">
        <v>39</v>
      </c>
      <c r="J113" s="36">
        <v>41.1</v>
      </c>
      <c r="K113" s="38" t="s">
        <v>21</v>
      </c>
    </row>
    <row r="114" spans="1:11" ht="51" customHeight="1" x14ac:dyDescent="0.25">
      <c r="A114" s="136">
        <v>50</v>
      </c>
      <c r="B114" s="38" t="s">
        <v>838</v>
      </c>
      <c r="C114" s="80" t="s">
        <v>839</v>
      </c>
      <c r="D114" s="38">
        <v>1140754.96</v>
      </c>
      <c r="E114" s="38" t="s">
        <v>39</v>
      </c>
      <c r="F114" s="38">
        <v>62.7</v>
      </c>
      <c r="G114" s="38" t="s">
        <v>21</v>
      </c>
      <c r="H114" s="38" t="s">
        <v>840</v>
      </c>
      <c r="I114" s="38" t="s">
        <v>39</v>
      </c>
      <c r="J114" s="38">
        <v>45.4</v>
      </c>
      <c r="K114" s="38" t="s">
        <v>21</v>
      </c>
    </row>
    <row r="115" spans="1:11" ht="38.25" x14ac:dyDescent="0.25">
      <c r="A115" s="137"/>
      <c r="B115" s="38" t="s">
        <v>495</v>
      </c>
      <c r="C115" s="81"/>
      <c r="D115" s="38">
        <v>989831.07</v>
      </c>
      <c r="E115" s="38" t="s">
        <v>27</v>
      </c>
      <c r="F115" s="22" t="s">
        <v>33</v>
      </c>
      <c r="G115" s="22" t="s">
        <v>33</v>
      </c>
      <c r="H115" s="38" t="s">
        <v>27</v>
      </c>
      <c r="I115" s="38" t="s">
        <v>141</v>
      </c>
      <c r="J115" s="38" t="s">
        <v>841</v>
      </c>
      <c r="K115" s="38" t="s">
        <v>38</v>
      </c>
    </row>
    <row r="116" spans="1:11" ht="38.25" x14ac:dyDescent="0.25">
      <c r="A116" s="137"/>
      <c r="B116" s="38" t="s">
        <v>501</v>
      </c>
      <c r="C116" s="81"/>
      <c r="D116" s="38" t="s">
        <v>27</v>
      </c>
      <c r="E116" s="38" t="s">
        <v>27</v>
      </c>
      <c r="F116" s="22" t="s">
        <v>33</v>
      </c>
      <c r="G116" s="22" t="s">
        <v>33</v>
      </c>
      <c r="H116" s="38" t="s">
        <v>27</v>
      </c>
      <c r="I116" s="38" t="s">
        <v>141</v>
      </c>
      <c r="J116" s="38" t="s">
        <v>841</v>
      </c>
      <c r="K116" s="38" t="s">
        <v>38</v>
      </c>
    </row>
    <row r="117" spans="1:11" ht="38.25" x14ac:dyDescent="0.25">
      <c r="A117" s="138"/>
      <c r="B117" s="38" t="s">
        <v>501</v>
      </c>
      <c r="C117" s="82"/>
      <c r="D117" s="38" t="s">
        <v>27</v>
      </c>
      <c r="E117" s="38" t="s">
        <v>27</v>
      </c>
      <c r="F117" s="22" t="s">
        <v>33</v>
      </c>
      <c r="G117" s="22" t="s">
        <v>33</v>
      </c>
      <c r="H117" s="38" t="s">
        <v>27</v>
      </c>
      <c r="I117" s="38" t="s">
        <v>141</v>
      </c>
      <c r="J117" s="38" t="s">
        <v>841</v>
      </c>
      <c r="K117" s="38" t="s">
        <v>38</v>
      </c>
    </row>
    <row r="118" spans="1:11" ht="38.25" x14ac:dyDescent="0.25">
      <c r="A118" s="101">
        <v>51</v>
      </c>
      <c r="B118" s="38" t="s">
        <v>842</v>
      </c>
      <c r="C118" s="120" t="s">
        <v>721</v>
      </c>
      <c r="D118" s="38">
        <v>1932067.11</v>
      </c>
      <c r="E118" s="38" t="s">
        <v>39</v>
      </c>
      <c r="F118" s="38">
        <v>68.3</v>
      </c>
      <c r="G118" s="38" t="s">
        <v>21</v>
      </c>
      <c r="H118" s="38" t="s">
        <v>27</v>
      </c>
      <c r="I118" s="38" t="s">
        <v>39</v>
      </c>
      <c r="J118" s="38">
        <v>41.2</v>
      </c>
      <c r="K118" s="38" t="s">
        <v>21</v>
      </c>
    </row>
    <row r="119" spans="1:11" ht="89.25" x14ac:dyDescent="0.25">
      <c r="A119" s="101"/>
      <c r="B119" s="38" t="s">
        <v>495</v>
      </c>
      <c r="C119" s="120"/>
      <c r="D119" s="38">
        <v>293444.68</v>
      </c>
      <c r="E119" s="38" t="s">
        <v>39</v>
      </c>
      <c r="F119" s="38">
        <v>62.8</v>
      </c>
      <c r="G119" s="38" t="s">
        <v>21</v>
      </c>
      <c r="H119" s="38" t="s">
        <v>843</v>
      </c>
      <c r="I119" s="38" t="s">
        <v>39</v>
      </c>
      <c r="J119" s="38">
        <v>68.3</v>
      </c>
      <c r="K119" s="38" t="s">
        <v>21</v>
      </c>
    </row>
    <row r="120" spans="1:11" ht="25.5" x14ac:dyDescent="0.25">
      <c r="A120" s="101"/>
      <c r="B120" s="38" t="s">
        <v>501</v>
      </c>
      <c r="C120" s="120"/>
      <c r="D120" s="38" t="s">
        <v>27</v>
      </c>
      <c r="E120" s="38" t="s">
        <v>27</v>
      </c>
      <c r="F120" s="22" t="s">
        <v>33</v>
      </c>
      <c r="G120" s="22" t="s">
        <v>33</v>
      </c>
      <c r="H120" s="38" t="s">
        <v>27</v>
      </c>
      <c r="I120" s="38" t="s">
        <v>149</v>
      </c>
      <c r="J120" s="38" t="s">
        <v>844</v>
      </c>
      <c r="K120" s="38" t="s">
        <v>845</v>
      </c>
    </row>
    <row r="121" spans="1:11" ht="25.5" x14ac:dyDescent="0.25">
      <c r="A121" s="101"/>
      <c r="B121" s="38" t="s">
        <v>501</v>
      </c>
      <c r="C121" s="120"/>
      <c r="D121" s="38" t="s">
        <v>27</v>
      </c>
      <c r="E121" s="38" t="s">
        <v>27</v>
      </c>
      <c r="F121" s="22" t="s">
        <v>33</v>
      </c>
      <c r="G121" s="22" t="s">
        <v>33</v>
      </c>
      <c r="H121" s="38" t="s">
        <v>27</v>
      </c>
      <c r="I121" s="38" t="s">
        <v>149</v>
      </c>
      <c r="J121" s="38" t="s">
        <v>844</v>
      </c>
      <c r="K121" s="38" t="s">
        <v>845</v>
      </c>
    </row>
    <row r="122" spans="1:11" ht="38.25" x14ac:dyDescent="0.25">
      <c r="A122" s="101">
        <v>52</v>
      </c>
      <c r="B122" s="38" t="s">
        <v>846</v>
      </c>
      <c r="C122" s="120" t="s">
        <v>847</v>
      </c>
      <c r="D122" s="38">
        <v>1031254.03</v>
      </c>
      <c r="E122" s="38" t="s">
        <v>141</v>
      </c>
      <c r="F122" s="38" t="s">
        <v>848</v>
      </c>
      <c r="G122" s="38" t="s">
        <v>38</v>
      </c>
      <c r="H122" s="38" t="s">
        <v>849</v>
      </c>
      <c r="I122" s="38" t="s">
        <v>27</v>
      </c>
      <c r="J122" s="22" t="s">
        <v>33</v>
      </c>
      <c r="K122" s="22" t="s">
        <v>33</v>
      </c>
    </row>
    <row r="123" spans="1:11" ht="39.75" customHeight="1" x14ac:dyDescent="0.25">
      <c r="A123" s="101"/>
      <c r="B123" s="38" t="s">
        <v>495</v>
      </c>
      <c r="C123" s="120"/>
      <c r="D123" s="38" t="s">
        <v>850</v>
      </c>
      <c r="E123" s="38" t="s">
        <v>141</v>
      </c>
      <c r="F123" s="38" t="s">
        <v>851</v>
      </c>
      <c r="G123" s="38" t="s">
        <v>38</v>
      </c>
      <c r="H123" s="38" t="s">
        <v>27</v>
      </c>
      <c r="I123" s="38" t="s">
        <v>39</v>
      </c>
      <c r="J123" s="38">
        <v>48.3</v>
      </c>
      <c r="K123" s="38" t="s">
        <v>21</v>
      </c>
    </row>
    <row r="124" spans="1:11" ht="39.75" customHeight="1" x14ac:dyDescent="0.25">
      <c r="A124" s="8">
        <v>53</v>
      </c>
      <c r="B124" s="38" t="s">
        <v>852</v>
      </c>
      <c r="C124" s="38" t="s">
        <v>853</v>
      </c>
      <c r="D124" s="38">
        <v>1461375.78</v>
      </c>
      <c r="E124" s="38" t="s">
        <v>39</v>
      </c>
      <c r="F124" s="38" t="s">
        <v>854</v>
      </c>
      <c r="G124" s="38" t="s">
        <v>21</v>
      </c>
      <c r="H124" s="38" t="s">
        <v>27</v>
      </c>
      <c r="I124" s="38" t="s">
        <v>27</v>
      </c>
      <c r="J124" s="22" t="s">
        <v>33</v>
      </c>
      <c r="K124" s="22" t="s">
        <v>33</v>
      </c>
    </row>
    <row r="125" spans="1:11" ht="25.5" x14ac:dyDescent="0.25">
      <c r="A125" s="101">
        <v>54</v>
      </c>
      <c r="B125" s="38" t="s">
        <v>855</v>
      </c>
      <c r="C125" s="120" t="s">
        <v>856</v>
      </c>
      <c r="D125" s="38">
        <v>1655268.84</v>
      </c>
      <c r="E125" s="38" t="s">
        <v>39</v>
      </c>
      <c r="F125" s="38">
        <v>70.2</v>
      </c>
      <c r="G125" s="38" t="s">
        <v>21</v>
      </c>
      <c r="H125" s="38" t="s">
        <v>27</v>
      </c>
      <c r="I125" s="38" t="s">
        <v>27</v>
      </c>
      <c r="J125" s="22" t="s">
        <v>33</v>
      </c>
      <c r="K125" s="22" t="s">
        <v>33</v>
      </c>
    </row>
    <row r="126" spans="1:11" ht="51" x14ac:dyDescent="0.25">
      <c r="A126" s="101"/>
      <c r="B126" s="38" t="s">
        <v>495</v>
      </c>
      <c r="C126" s="120"/>
      <c r="D126" s="38">
        <v>787235.18</v>
      </c>
      <c r="E126" s="38" t="s">
        <v>27</v>
      </c>
      <c r="F126" s="22" t="s">
        <v>33</v>
      </c>
      <c r="G126" s="22" t="s">
        <v>33</v>
      </c>
      <c r="H126" s="38" t="s">
        <v>857</v>
      </c>
      <c r="I126" s="38" t="s">
        <v>39</v>
      </c>
      <c r="J126" s="38">
        <v>70.2</v>
      </c>
      <c r="K126" s="38" t="s">
        <v>21</v>
      </c>
    </row>
    <row r="127" spans="1:11" ht="38.25" x14ac:dyDescent="0.25">
      <c r="A127" s="101">
        <v>55</v>
      </c>
      <c r="B127" s="38" t="s">
        <v>858</v>
      </c>
      <c r="C127" s="120" t="s">
        <v>859</v>
      </c>
      <c r="D127" s="38">
        <v>1151126.69</v>
      </c>
      <c r="E127" s="38" t="s">
        <v>39</v>
      </c>
      <c r="F127" s="38">
        <v>44.3</v>
      </c>
      <c r="G127" s="38" t="s">
        <v>21</v>
      </c>
      <c r="H127" s="38" t="s">
        <v>27</v>
      </c>
      <c r="I127" s="38" t="s">
        <v>27</v>
      </c>
      <c r="J127" s="22" t="s">
        <v>33</v>
      </c>
      <c r="K127" s="22" t="s">
        <v>33</v>
      </c>
    </row>
    <row r="128" spans="1:11" ht="25.5" x14ac:dyDescent="0.25">
      <c r="A128" s="101"/>
      <c r="B128" s="38" t="s">
        <v>513</v>
      </c>
      <c r="C128" s="120"/>
      <c r="D128" s="38" t="s">
        <v>860</v>
      </c>
      <c r="E128" s="38" t="s">
        <v>39</v>
      </c>
      <c r="F128" s="38">
        <v>60.1</v>
      </c>
      <c r="G128" s="38" t="s">
        <v>21</v>
      </c>
      <c r="H128" s="38" t="s">
        <v>27</v>
      </c>
      <c r="I128" s="38" t="s">
        <v>39</v>
      </c>
      <c r="J128" s="38">
        <v>44.3</v>
      </c>
      <c r="K128" s="38" t="s">
        <v>21</v>
      </c>
    </row>
    <row r="129" spans="1:11" ht="51" x14ac:dyDescent="0.25">
      <c r="A129" s="101"/>
      <c r="B129" s="38" t="s">
        <v>501</v>
      </c>
      <c r="C129" s="120"/>
      <c r="D129" s="38" t="s">
        <v>27</v>
      </c>
      <c r="E129" s="38" t="s">
        <v>27</v>
      </c>
      <c r="F129" s="22" t="s">
        <v>33</v>
      </c>
      <c r="G129" s="22" t="s">
        <v>33</v>
      </c>
      <c r="H129" s="38" t="s">
        <v>27</v>
      </c>
      <c r="I129" s="38" t="s">
        <v>141</v>
      </c>
      <c r="J129" s="38" t="s">
        <v>861</v>
      </c>
      <c r="K129" s="38" t="s">
        <v>197</v>
      </c>
    </row>
    <row r="130" spans="1:11" ht="25.5" x14ac:dyDescent="0.25">
      <c r="A130" s="101"/>
      <c r="B130" s="38" t="s">
        <v>501</v>
      </c>
      <c r="C130" s="120"/>
      <c r="D130" s="38" t="s">
        <v>27</v>
      </c>
      <c r="E130" s="38" t="s">
        <v>27</v>
      </c>
      <c r="F130" s="22" t="s">
        <v>33</v>
      </c>
      <c r="G130" s="22" t="s">
        <v>33</v>
      </c>
      <c r="H130" s="38" t="s">
        <v>27</v>
      </c>
      <c r="I130" s="38" t="s">
        <v>39</v>
      </c>
      <c r="J130" s="38">
        <v>44.3</v>
      </c>
      <c r="K130" s="38" t="s">
        <v>21</v>
      </c>
    </row>
  </sheetData>
  <mergeCells count="95">
    <mergeCell ref="A125:A126"/>
    <mergeCell ref="C125:C126"/>
    <mergeCell ref="A127:A130"/>
    <mergeCell ref="C127:C130"/>
    <mergeCell ref="A114:A117"/>
    <mergeCell ref="C114:C117"/>
    <mergeCell ref="A118:A121"/>
    <mergeCell ref="C118:C121"/>
    <mergeCell ref="A122:A123"/>
    <mergeCell ref="C122:C123"/>
    <mergeCell ref="A106:A107"/>
    <mergeCell ref="C106:C107"/>
    <mergeCell ref="A108:A110"/>
    <mergeCell ref="C108:C110"/>
    <mergeCell ref="A111:A112"/>
    <mergeCell ref="C111:C112"/>
    <mergeCell ref="A96:A97"/>
    <mergeCell ref="C96:C97"/>
    <mergeCell ref="A98:A100"/>
    <mergeCell ref="C98:C100"/>
    <mergeCell ref="A101:A103"/>
    <mergeCell ref="C101:C103"/>
    <mergeCell ref="A89:A91"/>
    <mergeCell ref="C89:C91"/>
    <mergeCell ref="A92:A93"/>
    <mergeCell ref="C92:C93"/>
    <mergeCell ref="A94:A95"/>
    <mergeCell ref="C94:C95"/>
    <mergeCell ref="A82:A83"/>
    <mergeCell ref="C82:C83"/>
    <mergeCell ref="A84:A85"/>
    <mergeCell ref="C84:C85"/>
    <mergeCell ref="A86:A88"/>
    <mergeCell ref="C86:C88"/>
    <mergeCell ref="A73:A75"/>
    <mergeCell ref="C73:C75"/>
    <mergeCell ref="A77:A79"/>
    <mergeCell ref="C77:C79"/>
    <mergeCell ref="A80:A81"/>
    <mergeCell ref="C80:C81"/>
    <mergeCell ref="A62:A65"/>
    <mergeCell ref="C62:C65"/>
    <mergeCell ref="A66:A69"/>
    <mergeCell ref="C66:C69"/>
    <mergeCell ref="A70:A72"/>
    <mergeCell ref="C70:C72"/>
    <mergeCell ref="A55:A56"/>
    <mergeCell ref="C55:C56"/>
    <mergeCell ref="A57:A58"/>
    <mergeCell ref="C57:C58"/>
    <mergeCell ref="A60:A61"/>
    <mergeCell ref="C60:C61"/>
    <mergeCell ref="A45:A46"/>
    <mergeCell ref="C45:C46"/>
    <mergeCell ref="A49:A51"/>
    <mergeCell ref="C49:C51"/>
    <mergeCell ref="A52:A54"/>
    <mergeCell ref="C52:C54"/>
    <mergeCell ref="A37:A38"/>
    <mergeCell ref="C37:C38"/>
    <mergeCell ref="A39:A41"/>
    <mergeCell ref="C39:C41"/>
    <mergeCell ref="A42:A44"/>
    <mergeCell ref="C42:C44"/>
    <mergeCell ref="A30:A31"/>
    <mergeCell ref="C30:C31"/>
    <mergeCell ref="A32:A33"/>
    <mergeCell ref="C32:C33"/>
    <mergeCell ref="A34:A36"/>
    <mergeCell ref="C34:C36"/>
    <mergeCell ref="A23:A24"/>
    <mergeCell ref="C23:C24"/>
    <mergeCell ref="A25:A26"/>
    <mergeCell ref="C25:C26"/>
    <mergeCell ref="A28:A29"/>
    <mergeCell ref="C28:C29"/>
    <mergeCell ref="A14:A15"/>
    <mergeCell ref="C14:C15"/>
    <mergeCell ref="A17:A18"/>
    <mergeCell ref="C17:C18"/>
    <mergeCell ref="A19:A22"/>
    <mergeCell ref="C19:C22"/>
    <mergeCell ref="A7:A8"/>
    <mergeCell ref="C7:C8"/>
    <mergeCell ref="A9:A11"/>
    <mergeCell ref="C9:C11"/>
    <mergeCell ref="A12:A13"/>
    <mergeCell ref="C12:C13"/>
    <mergeCell ref="B1:K1"/>
    <mergeCell ref="A3:A4"/>
    <mergeCell ref="B3:B4"/>
    <mergeCell ref="C3:C4"/>
    <mergeCell ref="D3:D4"/>
    <mergeCell ref="E3:H3"/>
    <mergeCell ref="I3:K3"/>
  </mergeCells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O541"/>
  <sheetViews>
    <sheetView workbookViewId="0">
      <pane ySplit="2" topLeftCell="A3" activePane="bottomLeft" state="frozen"/>
      <selection pane="bottomLeft" activeCell="K175" sqref="K175"/>
    </sheetView>
  </sheetViews>
  <sheetFormatPr defaultRowHeight="15" x14ac:dyDescent="0.25"/>
  <cols>
    <col min="1" max="1" width="3.7109375" customWidth="1"/>
    <col min="2" max="2" width="16.28515625" customWidth="1"/>
    <col min="3" max="3" width="19.28515625" customWidth="1"/>
    <col min="4" max="4" width="21.7109375" customWidth="1"/>
    <col min="5" max="5" width="17" customWidth="1"/>
    <col min="6" max="6" width="9.5703125" customWidth="1"/>
    <col min="7" max="7" width="13" customWidth="1"/>
    <col min="8" max="8" width="14.140625" customWidth="1"/>
    <col min="10" max="10" width="13.140625" customWidth="1"/>
    <col min="11" max="11" width="18.85546875" customWidth="1"/>
  </cols>
  <sheetData>
    <row r="1" spans="1:12" ht="101.2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/>
    </row>
    <row r="2" spans="1:12" ht="22.5" customHeight="1" x14ac:dyDescent="0.25"/>
    <row r="3" spans="1:12" ht="90.75" customHeight="1" x14ac:dyDescent="0.25">
      <c r="A3" s="3" t="s">
        <v>1</v>
      </c>
      <c r="B3" s="4" t="s">
        <v>2</v>
      </c>
      <c r="C3" s="5" t="s">
        <v>3</v>
      </c>
      <c r="D3" s="5" t="s">
        <v>4</v>
      </c>
      <c r="E3" s="6" t="s">
        <v>5</v>
      </c>
      <c r="F3" s="7"/>
      <c r="G3" s="7"/>
      <c r="H3" s="5" t="s">
        <v>6</v>
      </c>
      <c r="I3" s="5"/>
      <c r="J3" s="5"/>
      <c r="K3" s="8" t="s">
        <v>7</v>
      </c>
    </row>
    <row r="4" spans="1:12" ht="78" customHeight="1" x14ac:dyDescent="0.25">
      <c r="A4" s="3"/>
      <c r="B4" s="9"/>
      <c r="C4" s="4"/>
      <c r="D4" s="5"/>
      <c r="E4" s="10" t="s">
        <v>8</v>
      </c>
      <c r="F4" s="10" t="s">
        <v>9</v>
      </c>
      <c r="G4" s="10" t="s">
        <v>10</v>
      </c>
      <c r="H4" s="10" t="s">
        <v>11</v>
      </c>
      <c r="I4" s="10" t="s">
        <v>9</v>
      </c>
      <c r="J4" s="10" t="s">
        <v>12</v>
      </c>
      <c r="K4" s="10" t="s">
        <v>13</v>
      </c>
    </row>
    <row r="5" spans="1:12" ht="15.75" customHeight="1" x14ac:dyDescent="0.25">
      <c r="A5" s="11">
        <v>1</v>
      </c>
      <c r="B5" s="12">
        <v>2</v>
      </c>
      <c r="C5" s="13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4">
        <v>11</v>
      </c>
    </row>
    <row r="6" spans="1:12" ht="36.75" customHeight="1" x14ac:dyDescent="0.25">
      <c r="A6" s="15" t="s">
        <v>14</v>
      </c>
      <c r="B6" s="16"/>
      <c r="C6" s="16"/>
      <c r="D6" s="16"/>
      <c r="E6" s="16"/>
      <c r="F6" s="16"/>
      <c r="G6" s="16"/>
      <c r="H6" s="16"/>
      <c r="I6" s="16"/>
      <c r="J6" s="16"/>
      <c r="K6" s="17"/>
    </row>
    <row r="7" spans="1:12" ht="109.5" customHeight="1" x14ac:dyDescent="0.25">
      <c r="A7" s="18">
        <v>1</v>
      </c>
      <c r="B7" s="19" t="s">
        <v>15</v>
      </c>
      <c r="C7" s="20" t="s">
        <v>16</v>
      </c>
      <c r="D7" s="21">
        <v>2572538.69</v>
      </c>
      <c r="E7" s="22" t="s">
        <v>17</v>
      </c>
      <c r="F7" s="23" t="s">
        <v>18</v>
      </c>
      <c r="G7" s="22" t="s">
        <v>19</v>
      </c>
      <c r="H7" s="22" t="s">
        <v>20</v>
      </c>
      <c r="I7" s="24">
        <v>600</v>
      </c>
      <c r="J7" s="22" t="s">
        <v>21</v>
      </c>
      <c r="K7" s="25" t="s">
        <v>22</v>
      </c>
    </row>
    <row r="8" spans="1:12" ht="112.5" customHeight="1" x14ac:dyDescent="0.25">
      <c r="A8" s="26"/>
      <c r="B8" s="27" t="s">
        <v>23</v>
      </c>
      <c r="C8" s="28"/>
      <c r="D8" s="21">
        <v>45458.37</v>
      </c>
      <c r="E8" s="22" t="s">
        <v>20</v>
      </c>
      <c r="F8" s="29">
        <v>600</v>
      </c>
      <c r="G8" s="22" t="s">
        <v>21</v>
      </c>
      <c r="H8" s="22" t="s">
        <v>24</v>
      </c>
      <c r="I8" s="29" t="s">
        <v>25</v>
      </c>
      <c r="J8" s="22" t="s">
        <v>26</v>
      </c>
      <c r="K8" s="25" t="s">
        <v>27</v>
      </c>
    </row>
    <row r="9" spans="1:12" ht="144.75" customHeight="1" x14ac:dyDescent="0.25">
      <c r="A9" s="30">
        <v>2</v>
      </c>
      <c r="B9" s="31" t="s">
        <v>28</v>
      </c>
      <c r="C9" s="32" t="s">
        <v>29</v>
      </c>
      <c r="D9" s="33">
        <v>2222223.2200000002</v>
      </c>
      <c r="E9" s="22" t="s">
        <v>30</v>
      </c>
      <c r="F9" s="29" t="s">
        <v>31</v>
      </c>
      <c r="G9" s="22" t="s">
        <v>32</v>
      </c>
      <c r="H9" s="22" t="s">
        <v>27</v>
      </c>
      <c r="I9" s="29" t="s">
        <v>33</v>
      </c>
      <c r="J9" s="22" t="s">
        <v>33</v>
      </c>
      <c r="K9" s="25" t="s">
        <v>27</v>
      </c>
    </row>
    <row r="10" spans="1:12" ht="132" customHeight="1" x14ac:dyDescent="0.25">
      <c r="A10" s="34">
        <v>3</v>
      </c>
      <c r="B10" s="31" t="s">
        <v>34</v>
      </c>
      <c r="C10" s="20" t="s">
        <v>35</v>
      </c>
      <c r="D10" s="33">
        <v>1121632.6599999999</v>
      </c>
      <c r="E10" s="22" t="s">
        <v>36</v>
      </c>
      <c r="F10" s="29" t="s">
        <v>37</v>
      </c>
      <c r="G10" s="22" t="s">
        <v>38</v>
      </c>
      <c r="H10" s="22" t="s">
        <v>39</v>
      </c>
      <c r="I10" s="29">
        <v>36</v>
      </c>
      <c r="J10" s="22" t="s">
        <v>21</v>
      </c>
      <c r="K10" s="25" t="s">
        <v>27</v>
      </c>
    </row>
    <row r="11" spans="1:12" ht="45.75" customHeight="1" x14ac:dyDescent="0.25">
      <c r="A11" s="35"/>
      <c r="B11" s="36" t="s">
        <v>23</v>
      </c>
      <c r="C11" s="37"/>
      <c r="D11" s="33">
        <v>1409271.74</v>
      </c>
      <c r="E11" s="22" t="s">
        <v>40</v>
      </c>
      <c r="F11" s="29" t="s">
        <v>41</v>
      </c>
      <c r="G11" s="22" t="s">
        <v>42</v>
      </c>
      <c r="H11" s="22" t="s">
        <v>39</v>
      </c>
      <c r="I11" s="29">
        <v>36</v>
      </c>
      <c r="J11" s="22" t="s">
        <v>21</v>
      </c>
      <c r="K11" s="38" t="s">
        <v>43</v>
      </c>
    </row>
    <row r="12" spans="1:12" ht="48" customHeight="1" x14ac:dyDescent="0.25">
      <c r="A12" s="39"/>
      <c r="B12" s="36" t="s">
        <v>44</v>
      </c>
      <c r="C12" s="28"/>
      <c r="D12" s="33" t="s">
        <v>27</v>
      </c>
      <c r="E12" s="22" t="s">
        <v>27</v>
      </c>
      <c r="F12" s="29" t="s">
        <v>33</v>
      </c>
      <c r="G12" s="22" t="s">
        <v>33</v>
      </c>
      <c r="H12" s="22" t="s">
        <v>39</v>
      </c>
      <c r="I12" s="29">
        <v>36</v>
      </c>
      <c r="J12" s="22" t="s">
        <v>21</v>
      </c>
      <c r="K12" s="25" t="s">
        <v>27</v>
      </c>
    </row>
    <row r="13" spans="1:12" ht="90.75" customHeight="1" x14ac:dyDescent="0.25">
      <c r="A13" s="18">
        <v>4</v>
      </c>
      <c r="B13" s="19" t="s">
        <v>45</v>
      </c>
      <c r="C13" s="20" t="s">
        <v>46</v>
      </c>
      <c r="D13" s="40">
        <v>2024354.56</v>
      </c>
      <c r="E13" s="22" t="s">
        <v>47</v>
      </c>
      <c r="F13" s="23" t="s">
        <v>48</v>
      </c>
      <c r="G13" s="22" t="s">
        <v>49</v>
      </c>
      <c r="H13" s="22" t="s">
        <v>27</v>
      </c>
      <c r="I13" s="41" t="s">
        <v>33</v>
      </c>
      <c r="J13" s="22" t="s">
        <v>33</v>
      </c>
      <c r="K13" s="25" t="s">
        <v>27</v>
      </c>
    </row>
    <row r="14" spans="1:12" ht="86.25" customHeight="1" x14ac:dyDescent="0.25">
      <c r="A14" s="26"/>
      <c r="B14" s="27" t="s">
        <v>23</v>
      </c>
      <c r="C14" s="28"/>
      <c r="D14" s="21">
        <v>1441872.27</v>
      </c>
      <c r="E14" s="22" t="s">
        <v>27</v>
      </c>
      <c r="F14" s="23" t="s">
        <v>33</v>
      </c>
      <c r="G14" s="22" t="s">
        <v>33</v>
      </c>
      <c r="H14" s="22" t="s">
        <v>50</v>
      </c>
      <c r="I14" s="29" t="s">
        <v>51</v>
      </c>
      <c r="J14" s="22" t="s">
        <v>52</v>
      </c>
      <c r="K14" s="25" t="s">
        <v>27</v>
      </c>
    </row>
    <row r="15" spans="1:12" ht="52.5" customHeight="1" x14ac:dyDescent="0.25">
      <c r="A15" s="34">
        <v>5</v>
      </c>
      <c r="B15" s="42" t="s">
        <v>53</v>
      </c>
      <c r="C15" s="20" t="s">
        <v>54</v>
      </c>
      <c r="D15" s="43">
        <v>1344510</v>
      </c>
      <c r="E15" s="22" t="s">
        <v>27</v>
      </c>
      <c r="F15" s="44" t="s">
        <v>33</v>
      </c>
      <c r="G15" s="22" t="s">
        <v>33</v>
      </c>
      <c r="H15" s="22" t="s">
        <v>39</v>
      </c>
      <c r="I15" s="44">
        <v>56.6</v>
      </c>
      <c r="J15" s="22" t="s">
        <v>21</v>
      </c>
      <c r="K15" s="25" t="s">
        <v>27</v>
      </c>
    </row>
    <row r="16" spans="1:12" ht="93.75" customHeight="1" x14ac:dyDescent="0.25">
      <c r="A16" s="35"/>
      <c r="B16" s="22" t="s">
        <v>23</v>
      </c>
      <c r="C16" s="28"/>
      <c r="D16" s="43">
        <v>2064</v>
      </c>
      <c r="E16" s="22" t="s">
        <v>27</v>
      </c>
      <c r="F16" s="23" t="s">
        <v>33</v>
      </c>
      <c r="G16" s="22" t="s">
        <v>33</v>
      </c>
      <c r="H16" s="22" t="s">
        <v>39</v>
      </c>
      <c r="I16" s="41">
        <v>56.6</v>
      </c>
      <c r="J16" s="22" t="s">
        <v>21</v>
      </c>
      <c r="K16" s="25" t="s">
        <v>27</v>
      </c>
    </row>
    <row r="17" spans="1:11" ht="143.25" customHeight="1" x14ac:dyDescent="0.25">
      <c r="A17" s="45">
        <v>6</v>
      </c>
      <c r="B17" s="42" t="s">
        <v>55</v>
      </c>
      <c r="C17" s="22" t="s">
        <v>56</v>
      </c>
      <c r="D17" s="40">
        <v>1388402.92</v>
      </c>
      <c r="E17" s="22" t="s">
        <v>57</v>
      </c>
      <c r="F17" s="29" t="s">
        <v>58</v>
      </c>
      <c r="G17" s="22" t="s">
        <v>52</v>
      </c>
      <c r="H17" s="22" t="s">
        <v>27</v>
      </c>
      <c r="I17" s="24" t="s">
        <v>33</v>
      </c>
      <c r="J17" s="22" t="s">
        <v>33</v>
      </c>
      <c r="K17" s="38" t="s">
        <v>59</v>
      </c>
    </row>
    <row r="18" spans="1:11" ht="180.75" customHeight="1" x14ac:dyDescent="0.25">
      <c r="A18" s="30">
        <v>7</v>
      </c>
      <c r="B18" s="42" t="s">
        <v>60</v>
      </c>
      <c r="C18" s="22" t="s">
        <v>61</v>
      </c>
      <c r="D18" s="44">
        <v>1263998.99</v>
      </c>
      <c r="E18" s="22" t="s">
        <v>62</v>
      </c>
      <c r="F18" s="29">
        <v>55.3</v>
      </c>
      <c r="G18" s="22" t="s">
        <v>21</v>
      </c>
      <c r="H18" s="22" t="s">
        <v>39</v>
      </c>
      <c r="I18" s="29">
        <v>69</v>
      </c>
      <c r="J18" s="22" t="s">
        <v>21</v>
      </c>
      <c r="K18" s="25" t="s">
        <v>27</v>
      </c>
    </row>
    <row r="19" spans="1:11" ht="60" customHeight="1" x14ac:dyDescent="0.25">
      <c r="A19" s="34">
        <v>8</v>
      </c>
      <c r="B19" s="42" t="s">
        <v>63</v>
      </c>
      <c r="C19" s="20" t="s">
        <v>64</v>
      </c>
      <c r="D19" s="33">
        <v>1004000</v>
      </c>
      <c r="E19" s="22" t="s">
        <v>65</v>
      </c>
      <c r="F19" s="23" t="s">
        <v>66</v>
      </c>
      <c r="G19" s="22" t="s">
        <v>38</v>
      </c>
      <c r="H19" s="22" t="s">
        <v>27</v>
      </c>
      <c r="I19" s="23" t="s">
        <v>33</v>
      </c>
      <c r="J19" s="22" t="s">
        <v>33</v>
      </c>
      <c r="K19" s="25" t="s">
        <v>27</v>
      </c>
    </row>
    <row r="20" spans="1:11" ht="93" customHeight="1" x14ac:dyDescent="0.25">
      <c r="A20" s="39"/>
      <c r="B20" s="22" t="s">
        <v>23</v>
      </c>
      <c r="C20" s="28"/>
      <c r="D20" s="33">
        <v>1480514.58</v>
      </c>
      <c r="E20" s="22" t="s">
        <v>27</v>
      </c>
      <c r="F20" s="23" t="s">
        <v>33</v>
      </c>
      <c r="G20" s="22" t="s">
        <v>33</v>
      </c>
      <c r="H20" s="22" t="s">
        <v>67</v>
      </c>
      <c r="I20" s="23" t="s">
        <v>68</v>
      </c>
      <c r="J20" s="22" t="s">
        <v>69</v>
      </c>
      <c r="K20" s="38" t="s">
        <v>70</v>
      </c>
    </row>
    <row r="21" spans="1:11" ht="89.25" customHeight="1" x14ac:dyDescent="0.25">
      <c r="A21" s="18">
        <v>9</v>
      </c>
      <c r="B21" s="42" t="s">
        <v>71</v>
      </c>
      <c r="C21" s="20" t="s">
        <v>72</v>
      </c>
      <c r="D21" s="33">
        <v>1674298.22</v>
      </c>
      <c r="E21" s="22" t="s">
        <v>73</v>
      </c>
      <c r="F21" s="23" t="s">
        <v>74</v>
      </c>
      <c r="G21" s="22" t="s">
        <v>75</v>
      </c>
      <c r="H21" s="22" t="s">
        <v>50</v>
      </c>
      <c r="I21" s="29" t="s">
        <v>76</v>
      </c>
      <c r="J21" s="22" t="s">
        <v>52</v>
      </c>
      <c r="K21" s="38" t="s">
        <v>27</v>
      </c>
    </row>
    <row r="22" spans="1:11" ht="88.5" customHeight="1" x14ac:dyDescent="0.25">
      <c r="A22" s="26"/>
      <c r="B22" s="22" t="s">
        <v>23</v>
      </c>
      <c r="C22" s="28"/>
      <c r="D22" s="33">
        <v>879110.46</v>
      </c>
      <c r="E22" s="22" t="s">
        <v>73</v>
      </c>
      <c r="F22" s="23" t="s">
        <v>77</v>
      </c>
      <c r="G22" s="23" t="s">
        <v>75</v>
      </c>
      <c r="H22" s="22" t="s">
        <v>50</v>
      </c>
      <c r="I22" s="29" t="s">
        <v>78</v>
      </c>
      <c r="J22" s="22" t="s">
        <v>52</v>
      </c>
      <c r="K22" s="38" t="s">
        <v>79</v>
      </c>
    </row>
    <row r="23" spans="1:11" ht="113.25" customHeight="1" x14ac:dyDescent="0.25">
      <c r="A23" s="18">
        <v>10</v>
      </c>
      <c r="B23" s="42" t="s">
        <v>80</v>
      </c>
      <c r="C23" s="20" t="s">
        <v>81</v>
      </c>
      <c r="D23" s="33">
        <v>2008406.89</v>
      </c>
      <c r="E23" s="22" t="s">
        <v>82</v>
      </c>
      <c r="F23" s="29">
        <v>82.4</v>
      </c>
      <c r="G23" s="22" t="s">
        <v>21</v>
      </c>
      <c r="H23" s="22" t="s">
        <v>83</v>
      </c>
      <c r="I23" s="23" t="s">
        <v>84</v>
      </c>
      <c r="J23" s="23" t="s">
        <v>85</v>
      </c>
      <c r="K23" s="25" t="s">
        <v>27</v>
      </c>
    </row>
    <row r="24" spans="1:11" ht="126" customHeight="1" x14ac:dyDescent="0.25">
      <c r="A24" s="46"/>
      <c r="B24" s="22" t="s">
        <v>23</v>
      </c>
      <c r="C24" s="37"/>
      <c r="D24" s="33">
        <v>668420.64</v>
      </c>
      <c r="E24" s="22" t="s">
        <v>86</v>
      </c>
      <c r="F24" s="29" t="s">
        <v>87</v>
      </c>
      <c r="G24" s="22" t="s">
        <v>88</v>
      </c>
      <c r="H24" s="22" t="s">
        <v>27</v>
      </c>
      <c r="I24" s="23" t="s">
        <v>33</v>
      </c>
      <c r="J24" s="23" t="s">
        <v>33</v>
      </c>
      <c r="K24" s="38" t="s">
        <v>89</v>
      </c>
    </row>
    <row r="25" spans="1:11" ht="105" customHeight="1" x14ac:dyDescent="0.25">
      <c r="A25" s="26"/>
      <c r="B25" s="22" t="s">
        <v>44</v>
      </c>
      <c r="C25" s="28"/>
      <c r="D25" s="33" t="s">
        <v>27</v>
      </c>
      <c r="E25" s="22" t="s">
        <v>90</v>
      </c>
      <c r="F25" s="29">
        <v>82.4</v>
      </c>
      <c r="G25" s="22" t="s">
        <v>21</v>
      </c>
      <c r="H25" s="22" t="s">
        <v>91</v>
      </c>
      <c r="I25" s="23" t="s">
        <v>84</v>
      </c>
      <c r="J25" s="23" t="s">
        <v>85</v>
      </c>
      <c r="K25" s="38" t="s">
        <v>27</v>
      </c>
    </row>
    <row r="26" spans="1:11" ht="159" customHeight="1" x14ac:dyDescent="0.25">
      <c r="A26" s="47">
        <v>11</v>
      </c>
      <c r="B26" s="31" t="s">
        <v>92</v>
      </c>
      <c r="C26" s="48" t="s">
        <v>93</v>
      </c>
      <c r="D26" s="33">
        <v>1447812.76</v>
      </c>
      <c r="E26" s="22" t="s">
        <v>36</v>
      </c>
      <c r="F26" s="29" t="s">
        <v>94</v>
      </c>
      <c r="G26" s="22" t="s">
        <v>38</v>
      </c>
      <c r="H26" s="22" t="s">
        <v>27</v>
      </c>
      <c r="I26" s="23" t="s">
        <v>33</v>
      </c>
      <c r="J26" s="23" t="s">
        <v>33</v>
      </c>
      <c r="K26" s="25" t="s">
        <v>27</v>
      </c>
    </row>
    <row r="27" spans="1:11" ht="72" customHeight="1" x14ac:dyDescent="0.25">
      <c r="A27" s="18">
        <v>12</v>
      </c>
      <c r="B27" s="42" t="s">
        <v>95</v>
      </c>
      <c r="C27" s="20" t="s">
        <v>96</v>
      </c>
      <c r="D27" s="33">
        <v>1577332.94</v>
      </c>
      <c r="E27" s="22" t="s">
        <v>27</v>
      </c>
      <c r="F27" s="29" t="s">
        <v>33</v>
      </c>
      <c r="G27" s="22" t="s">
        <v>33</v>
      </c>
      <c r="H27" s="22" t="s">
        <v>39</v>
      </c>
      <c r="I27" s="23">
        <v>120</v>
      </c>
      <c r="J27" s="23" t="s">
        <v>21</v>
      </c>
      <c r="K27" s="25" t="s">
        <v>27</v>
      </c>
    </row>
    <row r="28" spans="1:11" ht="75.75" customHeight="1" x14ac:dyDescent="0.25">
      <c r="A28" s="26"/>
      <c r="B28" s="27" t="s">
        <v>23</v>
      </c>
      <c r="C28" s="28"/>
      <c r="D28" s="43">
        <v>600412.05000000005</v>
      </c>
      <c r="E28" s="22" t="s">
        <v>39</v>
      </c>
      <c r="F28" s="29">
        <v>120</v>
      </c>
      <c r="G28" s="32" t="s">
        <v>21</v>
      </c>
      <c r="H28" s="22" t="s">
        <v>27</v>
      </c>
      <c r="I28" s="23" t="s">
        <v>33</v>
      </c>
      <c r="J28" s="23" t="s">
        <v>33</v>
      </c>
      <c r="K28" s="25" t="s">
        <v>97</v>
      </c>
    </row>
    <row r="29" spans="1:11" ht="61.5" customHeight="1" x14ac:dyDescent="0.25">
      <c r="A29" s="18">
        <v>13</v>
      </c>
      <c r="B29" s="19" t="s">
        <v>98</v>
      </c>
      <c r="C29" s="20" t="s">
        <v>99</v>
      </c>
      <c r="D29" s="21">
        <v>1476895.55</v>
      </c>
      <c r="E29" s="22" t="s">
        <v>27</v>
      </c>
      <c r="F29" s="23" t="s">
        <v>33</v>
      </c>
      <c r="G29" s="32" t="s">
        <v>33</v>
      </c>
      <c r="H29" s="22" t="s">
        <v>100</v>
      </c>
      <c r="I29" s="23">
        <v>54.2</v>
      </c>
      <c r="J29" s="23" t="s">
        <v>21</v>
      </c>
      <c r="K29" s="38" t="s">
        <v>101</v>
      </c>
    </row>
    <row r="30" spans="1:11" ht="68.25" customHeight="1" x14ac:dyDescent="0.25">
      <c r="A30" s="46"/>
      <c r="B30" s="49" t="s">
        <v>23</v>
      </c>
      <c r="C30" s="28"/>
      <c r="D30" s="21">
        <v>1590619.43</v>
      </c>
      <c r="E30" s="22" t="s">
        <v>27</v>
      </c>
      <c r="F30" s="29" t="s">
        <v>33</v>
      </c>
      <c r="G30" s="32" t="s">
        <v>33</v>
      </c>
      <c r="H30" s="22" t="s">
        <v>100</v>
      </c>
      <c r="I30" s="23">
        <v>54.2</v>
      </c>
      <c r="J30" s="22" t="s">
        <v>21</v>
      </c>
      <c r="K30" s="38" t="s">
        <v>102</v>
      </c>
    </row>
    <row r="31" spans="1:11" ht="159" customHeight="1" x14ac:dyDescent="0.25">
      <c r="A31" s="30">
        <v>14</v>
      </c>
      <c r="B31" s="19" t="s">
        <v>103</v>
      </c>
      <c r="C31" s="22" t="s">
        <v>104</v>
      </c>
      <c r="D31" s="43">
        <v>1241493.27</v>
      </c>
      <c r="E31" s="22" t="s">
        <v>27</v>
      </c>
      <c r="F31" s="44" t="s">
        <v>33</v>
      </c>
      <c r="G31" s="22" t="s">
        <v>33</v>
      </c>
      <c r="H31" s="22" t="s">
        <v>27</v>
      </c>
      <c r="I31" s="23" t="s">
        <v>33</v>
      </c>
      <c r="J31" s="23" t="s">
        <v>33</v>
      </c>
      <c r="K31" s="25" t="s">
        <v>27</v>
      </c>
    </row>
    <row r="32" spans="1:11" ht="146.25" customHeight="1" x14ac:dyDescent="0.25">
      <c r="A32" s="30">
        <v>15</v>
      </c>
      <c r="B32" s="31" t="s">
        <v>105</v>
      </c>
      <c r="C32" s="22" t="s">
        <v>106</v>
      </c>
      <c r="D32" s="21">
        <v>1217778.6599999999</v>
      </c>
      <c r="E32" s="22" t="s">
        <v>107</v>
      </c>
      <c r="F32" s="23" t="s">
        <v>108</v>
      </c>
      <c r="G32" s="22" t="s">
        <v>69</v>
      </c>
      <c r="H32" s="22" t="s">
        <v>27</v>
      </c>
      <c r="I32" s="44" t="s">
        <v>33</v>
      </c>
      <c r="J32" s="22" t="s">
        <v>33</v>
      </c>
      <c r="K32" s="38" t="s">
        <v>109</v>
      </c>
    </row>
    <row r="33" spans="1:11" ht="144.75" customHeight="1" x14ac:dyDescent="0.25">
      <c r="A33" s="50">
        <v>16</v>
      </c>
      <c r="B33" s="19" t="s">
        <v>110</v>
      </c>
      <c r="C33" s="22" t="s">
        <v>111</v>
      </c>
      <c r="D33" s="43">
        <v>1883672.44</v>
      </c>
      <c r="E33" s="22" t="s">
        <v>112</v>
      </c>
      <c r="F33" s="29">
        <v>126</v>
      </c>
      <c r="G33" s="22" t="s">
        <v>21</v>
      </c>
      <c r="H33" s="22" t="s">
        <v>27</v>
      </c>
      <c r="I33" s="23" t="s">
        <v>33</v>
      </c>
      <c r="J33" s="23" t="s">
        <v>33</v>
      </c>
      <c r="K33" s="38" t="s">
        <v>113</v>
      </c>
    </row>
    <row r="34" spans="1:11" ht="81.75" customHeight="1" x14ac:dyDescent="0.25">
      <c r="A34" s="34">
        <v>17</v>
      </c>
      <c r="B34" s="42" t="s">
        <v>114</v>
      </c>
      <c r="C34" s="20" t="s">
        <v>115</v>
      </c>
      <c r="D34" s="44">
        <v>2162209.7599999998</v>
      </c>
      <c r="E34" s="22" t="s">
        <v>36</v>
      </c>
      <c r="F34" s="23" t="s">
        <v>116</v>
      </c>
      <c r="G34" s="23" t="s">
        <v>38</v>
      </c>
      <c r="H34" s="22" t="s">
        <v>117</v>
      </c>
      <c r="I34" s="23">
        <v>30.9</v>
      </c>
      <c r="J34" s="22" t="s">
        <v>21</v>
      </c>
      <c r="K34" s="25" t="s">
        <v>27</v>
      </c>
    </row>
    <row r="35" spans="1:11" ht="78.75" customHeight="1" x14ac:dyDescent="0.25">
      <c r="A35" s="39"/>
      <c r="B35" s="22" t="s">
        <v>23</v>
      </c>
      <c r="C35" s="28"/>
      <c r="D35" s="44">
        <v>393857</v>
      </c>
      <c r="E35" s="22" t="s">
        <v>117</v>
      </c>
      <c r="F35" s="23">
        <v>30.9</v>
      </c>
      <c r="G35" s="22" t="s">
        <v>21</v>
      </c>
      <c r="H35" s="22" t="s">
        <v>118</v>
      </c>
      <c r="I35" s="23" t="s">
        <v>119</v>
      </c>
      <c r="J35" s="23" t="s">
        <v>120</v>
      </c>
      <c r="K35" s="25" t="s">
        <v>121</v>
      </c>
    </row>
    <row r="36" spans="1:11" ht="162" customHeight="1" x14ac:dyDescent="0.25">
      <c r="A36" s="30">
        <v>18</v>
      </c>
      <c r="B36" s="42" t="s">
        <v>122</v>
      </c>
      <c r="C36" s="22" t="s">
        <v>123</v>
      </c>
      <c r="D36" s="33">
        <v>2189670.4700000002</v>
      </c>
      <c r="E36" s="22" t="s">
        <v>124</v>
      </c>
      <c r="F36" s="23" t="s">
        <v>125</v>
      </c>
      <c r="G36" s="23" t="s">
        <v>126</v>
      </c>
      <c r="H36" s="22" t="s">
        <v>27</v>
      </c>
      <c r="I36" s="23" t="s">
        <v>33</v>
      </c>
      <c r="J36" s="22" t="s">
        <v>33</v>
      </c>
      <c r="K36" s="38" t="s">
        <v>127</v>
      </c>
    </row>
    <row r="37" spans="1:11" ht="88.5" customHeight="1" x14ac:dyDescent="0.25">
      <c r="A37" s="34">
        <v>19</v>
      </c>
      <c r="B37" s="31" t="s">
        <v>128</v>
      </c>
      <c r="C37" s="20" t="s">
        <v>129</v>
      </c>
      <c r="D37" s="40">
        <v>1978858.72</v>
      </c>
      <c r="E37" s="40" t="s">
        <v>130</v>
      </c>
      <c r="F37" s="23">
        <v>64.099999999999994</v>
      </c>
      <c r="G37" s="22" t="s">
        <v>21</v>
      </c>
      <c r="H37" s="22" t="s">
        <v>131</v>
      </c>
      <c r="I37" s="29" t="s">
        <v>132</v>
      </c>
      <c r="J37" s="22" t="s">
        <v>120</v>
      </c>
      <c r="K37" s="25" t="s">
        <v>27</v>
      </c>
    </row>
    <row r="38" spans="1:11" ht="69" customHeight="1" x14ac:dyDescent="0.25">
      <c r="A38" s="39"/>
      <c r="B38" s="36" t="s">
        <v>23</v>
      </c>
      <c r="C38" s="28"/>
      <c r="D38" s="40">
        <v>452686.38</v>
      </c>
      <c r="E38" s="22" t="s">
        <v>133</v>
      </c>
      <c r="F38" s="29" t="s">
        <v>134</v>
      </c>
      <c r="G38" s="22" t="s">
        <v>75</v>
      </c>
      <c r="H38" s="40" t="s">
        <v>27</v>
      </c>
      <c r="I38" s="29" t="s">
        <v>33</v>
      </c>
      <c r="J38" s="22" t="s">
        <v>33</v>
      </c>
      <c r="K38" s="25" t="s">
        <v>27</v>
      </c>
    </row>
    <row r="39" spans="1:11" ht="170.25" customHeight="1" x14ac:dyDescent="0.25">
      <c r="A39" s="30">
        <v>20</v>
      </c>
      <c r="B39" s="31" t="s">
        <v>135</v>
      </c>
      <c r="C39" s="22" t="s">
        <v>136</v>
      </c>
      <c r="D39" s="40">
        <v>899292.1</v>
      </c>
      <c r="E39" s="22" t="s">
        <v>137</v>
      </c>
      <c r="F39" s="29" t="s">
        <v>138</v>
      </c>
      <c r="G39" s="22" t="s">
        <v>126</v>
      </c>
      <c r="H39" s="40" t="s">
        <v>27</v>
      </c>
      <c r="I39" s="23" t="s">
        <v>33</v>
      </c>
      <c r="J39" s="23" t="s">
        <v>33</v>
      </c>
      <c r="K39" s="25" t="s">
        <v>27</v>
      </c>
    </row>
    <row r="40" spans="1:11" ht="130.5" customHeight="1" x14ac:dyDescent="0.25">
      <c r="A40" s="30">
        <v>21</v>
      </c>
      <c r="B40" s="31" t="s">
        <v>139</v>
      </c>
      <c r="C40" s="32" t="s">
        <v>140</v>
      </c>
      <c r="D40" s="40">
        <v>1117211.54</v>
      </c>
      <c r="E40" s="22" t="s">
        <v>27</v>
      </c>
      <c r="F40" s="29" t="s">
        <v>33</v>
      </c>
      <c r="G40" s="22" t="s">
        <v>33</v>
      </c>
      <c r="H40" s="40" t="s">
        <v>141</v>
      </c>
      <c r="I40" s="23" t="s">
        <v>142</v>
      </c>
      <c r="J40" s="23" t="s">
        <v>38</v>
      </c>
      <c r="K40" s="25" t="s">
        <v>27</v>
      </c>
    </row>
    <row r="41" spans="1:11" ht="52.5" customHeight="1" x14ac:dyDescent="0.25">
      <c r="A41" s="18">
        <v>22</v>
      </c>
      <c r="B41" s="31" t="s">
        <v>143</v>
      </c>
      <c r="C41" s="20" t="s">
        <v>144</v>
      </c>
      <c r="D41" s="40">
        <v>1984332.05</v>
      </c>
      <c r="E41" s="22" t="s">
        <v>145</v>
      </c>
      <c r="F41" s="29" t="s">
        <v>146</v>
      </c>
      <c r="G41" s="22" t="s">
        <v>42</v>
      </c>
      <c r="H41" s="40" t="s">
        <v>27</v>
      </c>
      <c r="I41" s="29" t="s">
        <v>33</v>
      </c>
      <c r="J41" s="22" t="s">
        <v>33</v>
      </c>
      <c r="K41" s="25" t="s">
        <v>147</v>
      </c>
    </row>
    <row r="42" spans="1:11" ht="48" customHeight="1" x14ac:dyDescent="0.25">
      <c r="A42" s="46"/>
      <c r="B42" s="36" t="s">
        <v>148</v>
      </c>
      <c r="C42" s="37"/>
      <c r="D42" s="40">
        <v>174196.72</v>
      </c>
      <c r="E42" s="22" t="s">
        <v>149</v>
      </c>
      <c r="F42" s="29" t="s">
        <v>146</v>
      </c>
      <c r="G42" s="22" t="s">
        <v>21</v>
      </c>
      <c r="H42" s="40" t="s">
        <v>27</v>
      </c>
      <c r="I42" s="29" t="s">
        <v>33</v>
      </c>
      <c r="J42" s="22" t="s">
        <v>33</v>
      </c>
      <c r="K42" s="25" t="s">
        <v>27</v>
      </c>
    </row>
    <row r="43" spans="1:11" ht="42.75" customHeight="1" x14ac:dyDescent="0.25">
      <c r="A43" s="26"/>
      <c r="B43" s="36" t="s">
        <v>44</v>
      </c>
      <c r="C43" s="28"/>
      <c r="D43" s="40" t="s">
        <v>27</v>
      </c>
      <c r="E43" s="22" t="s">
        <v>27</v>
      </c>
      <c r="F43" s="29" t="s">
        <v>33</v>
      </c>
      <c r="G43" s="22" t="s">
        <v>33</v>
      </c>
      <c r="H43" s="40" t="s">
        <v>39</v>
      </c>
      <c r="I43" s="29">
        <v>62.5</v>
      </c>
      <c r="J43" s="22" t="s">
        <v>21</v>
      </c>
      <c r="K43" s="25" t="s">
        <v>27</v>
      </c>
    </row>
    <row r="44" spans="1:11" ht="145.5" customHeight="1" x14ac:dyDescent="0.25">
      <c r="A44" s="30">
        <v>23</v>
      </c>
      <c r="B44" s="31" t="s">
        <v>150</v>
      </c>
      <c r="C44" s="22" t="s">
        <v>151</v>
      </c>
      <c r="D44" s="40">
        <v>1169163.93</v>
      </c>
      <c r="E44" s="22" t="s">
        <v>152</v>
      </c>
      <c r="F44" s="29" t="s">
        <v>153</v>
      </c>
      <c r="G44" s="22" t="s">
        <v>75</v>
      </c>
      <c r="H44" s="40" t="s">
        <v>27</v>
      </c>
      <c r="I44" s="23" t="s">
        <v>33</v>
      </c>
      <c r="J44" s="23" t="s">
        <v>33</v>
      </c>
      <c r="K44" s="25" t="s">
        <v>27</v>
      </c>
    </row>
    <row r="45" spans="1:11" ht="142.5" customHeight="1" x14ac:dyDescent="0.25">
      <c r="A45" s="30">
        <v>24</v>
      </c>
      <c r="B45" s="31" t="s">
        <v>154</v>
      </c>
      <c r="C45" s="22" t="s">
        <v>155</v>
      </c>
      <c r="D45" s="33">
        <v>1953957.81</v>
      </c>
      <c r="E45" s="22" t="s">
        <v>156</v>
      </c>
      <c r="F45" s="29" t="s">
        <v>157</v>
      </c>
      <c r="G45" s="22" t="s">
        <v>75</v>
      </c>
      <c r="H45" s="22" t="s">
        <v>27</v>
      </c>
      <c r="I45" s="23" t="s">
        <v>33</v>
      </c>
      <c r="J45" s="23" t="s">
        <v>33</v>
      </c>
      <c r="K45" s="25" t="s">
        <v>27</v>
      </c>
    </row>
    <row r="46" spans="1:11" ht="142.5" customHeight="1" x14ac:dyDescent="0.25">
      <c r="A46" s="30">
        <v>25</v>
      </c>
      <c r="B46" s="31" t="s">
        <v>158</v>
      </c>
      <c r="C46" s="22" t="s">
        <v>159</v>
      </c>
      <c r="D46" s="40" t="s">
        <v>160</v>
      </c>
      <c r="E46" s="22" t="s">
        <v>39</v>
      </c>
      <c r="F46" s="29">
        <v>47.1</v>
      </c>
      <c r="G46" s="22" t="s">
        <v>21</v>
      </c>
      <c r="H46" s="40" t="s">
        <v>27</v>
      </c>
      <c r="I46" s="29" t="s">
        <v>33</v>
      </c>
      <c r="J46" s="22" t="s">
        <v>33</v>
      </c>
      <c r="K46" s="38" t="s">
        <v>27</v>
      </c>
    </row>
    <row r="47" spans="1:11" ht="144.75" customHeight="1" x14ac:dyDescent="0.25">
      <c r="A47" s="51">
        <v>26</v>
      </c>
      <c r="B47" s="31" t="s">
        <v>161</v>
      </c>
      <c r="C47" s="22" t="s">
        <v>162</v>
      </c>
      <c r="D47" s="33">
        <v>1630727.54</v>
      </c>
      <c r="E47" s="22" t="s">
        <v>27</v>
      </c>
      <c r="F47" s="23" t="s">
        <v>33</v>
      </c>
      <c r="G47" s="22" t="s">
        <v>33</v>
      </c>
      <c r="H47" s="22" t="s">
        <v>100</v>
      </c>
      <c r="I47" s="29">
        <v>128.9</v>
      </c>
      <c r="J47" s="22" t="s">
        <v>21</v>
      </c>
      <c r="K47" s="25" t="s">
        <v>27</v>
      </c>
    </row>
    <row r="48" spans="1:11" ht="147" customHeight="1" x14ac:dyDescent="0.25">
      <c r="A48" s="47">
        <v>27</v>
      </c>
      <c r="B48" s="42" t="s">
        <v>163</v>
      </c>
      <c r="C48" s="48" t="s">
        <v>164</v>
      </c>
      <c r="D48" s="33">
        <v>980127.43</v>
      </c>
      <c r="E48" s="22" t="s">
        <v>165</v>
      </c>
      <c r="F48" s="29" t="s">
        <v>166</v>
      </c>
      <c r="G48" s="22" t="s">
        <v>38</v>
      </c>
      <c r="H48" s="22" t="s">
        <v>167</v>
      </c>
      <c r="I48" s="23" t="s">
        <v>167</v>
      </c>
      <c r="J48" s="23" t="s">
        <v>167</v>
      </c>
      <c r="K48" s="38" t="s">
        <v>168</v>
      </c>
    </row>
    <row r="49" spans="1:11" ht="94.5" customHeight="1" x14ac:dyDescent="0.25">
      <c r="A49" s="18">
        <v>28</v>
      </c>
      <c r="B49" s="42" t="s">
        <v>169</v>
      </c>
      <c r="C49" s="20" t="s">
        <v>170</v>
      </c>
      <c r="D49" s="33">
        <v>1109523.05</v>
      </c>
      <c r="E49" s="22" t="s">
        <v>171</v>
      </c>
      <c r="F49" s="23" t="s">
        <v>172</v>
      </c>
      <c r="G49" s="22" t="s">
        <v>75</v>
      </c>
      <c r="H49" s="22" t="s">
        <v>27</v>
      </c>
      <c r="I49" s="23" t="s">
        <v>33</v>
      </c>
      <c r="J49" s="23" t="s">
        <v>33</v>
      </c>
      <c r="K49" s="52" t="s">
        <v>27</v>
      </c>
    </row>
    <row r="50" spans="1:11" ht="93" customHeight="1" x14ac:dyDescent="0.25">
      <c r="A50" s="26"/>
      <c r="B50" s="27" t="s">
        <v>23</v>
      </c>
      <c r="C50" s="28"/>
      <c r="D50" s="33">
        <v>284214.51</v>
      </c>
      <c r="E50" s="22" t="s">
        <v>173</v>
      </c>
      <c r="F50" s="23" t="s">
        <v>174</v>
      </c>
      <c r="G50" s="22" t="s">
        <v>126</v>
      </c>
      <c r="H50" s="22" t="s">
        <v>39</v>
      </c>
      <c r="I50" s="23">
        <v>52</v>
      </c>
      <c r="J50" s="23" t="s">
        <v>21</v>
      </c>
      <c r="K50" s="52" t="s">
        <v>175</v>
      </c>
    </row>
    <row r="51" spans="1:11" ht="121.5" customHeight="1" x14ac:dyDescent="0.25">
      <c r="A51" s="18">
        <v>29</v>
      </c>
      <c r="B51" s="19" t="s">
        <v>176</v>
      </c>
      <c r="C51" s="20" t="s">
        <v>177</v>
      </c>
      <c r="D51" s="40">
        <v>1601302.17</v>
      </c>
      <c r="E51" s="22" t="s">
        <v>27</v>
      </c>
      <c r="F51" s="23" t="s">
        <v>33</v>
      </c>
      <c r="G51" s="22" t="s">
        <v>33</v>
      </c>
      <c r="H51" s="22" t="s">
        <v>39</v>
      </c>
      <c r="I51" s="23">
        <v>42</v>
      </c>
      <c r="J51" s="23" t="s">
        <v>21</v>
      </c>
      <c r="K51" s="53" t="s">
        <v>27</v>
      </c>
    </row>
    <row r="52" spans="1:11" ht="93" customHeight="1" x14ac:dyDescent="0.25">
      <c r="A52" s="35"/>
      <c r="B52" s="27" t="s">
        <v>23</v>
      </c>
      <c r="C52" s="54"/>
      <c r="D52" s="40">
        <v>1400000</v>
      </c>
      <c r="E52" s="22" t="s">
        <v>178</v>
      </c>
      <c r="F52" s="23" t="s">
        <v>179</v>
      </c>
      <c r="G52" s="22" t="s">
        <v>180</v>
      </c>
      <c r="H52" s="22" t="s">
        <v>39</v>
      </c>
      <c r="I52" s="23">
        <v>42</v>
      </c>
      <c r="J52" s="23" t="s">
        <v>21</v>
      </c>
      <c r="K52" s="53" t="s">
        <v>181</v>
      </c>
    </row>
    <row r="53" spans="1:11" ht="110.25" customHeight="1" x14ac:dyDescent="0.25">
      <c r="A53" s="18">
        <v>30</v>
      </c>
      <c r="B53" s="55" t="s">
        <v>182</v>
      </c>
      <c r="C53" s="20" t="s">
        <v>183</v>
      </c>
      <c r="D53" s="56">
        <v>1694332.58</v>
      </c>
      <c r="E53" s="57" t="s">
        <v>184</v>
      </c>
      <c r="F53" s="58" t="s">
        <v>185</v>
      </c>
      <c r="G53" s="32" t="s">
        <v>75</v>
      </c>
      <c r="H53" s="32" t="s">
        <v>186</v>
      </c>
      <c r="I53" s="23" t="s">
        <v>187</v>
      </c>
      <c r="J53" s="23" t="s">
        <v>188</v>
      </c>
      <c r="K53" s="59" t="s">
        <v>27</v>
      </c>
    </row>
    <row r="54" spans="1:11" ht="97.5" customHeight="1" x14ac:dyDescent="0.25">
      <c r="A54" s="26"/>
      <c r="B54" s="60" t="s">
        <v>23</v>
      </c>
      <c r="C54" s="28"/>
      <c r="D54" s="61">
        <v>531973.98</v>
      </c>
      <c r="E54" s="57" t="s">
        <v>189</v>
      </c>
      <c r="F54" s="58" t="s">
        <v>190</v>
      </c>
      <c r="G54" s="32" t="s">
        <v>191</v>
      </c>
      <c r="H54" s="32" t="s">
        <v>192</v>
      </c>
      <c r="I54" s="23" t="s">
        <v>185</v>
      </c>
      <c r="J54" s="23" t="s">
        <v>75</v>
      </c>
      <c r="K54" s="32" t="s">
        <v>193</v>
      </c>
    </row>
    <row r="55" spans="1:11" ht="74.25" customHeight="1" x14ac:dyDescent="0.25">
      <c r="A55" s="18">
        <v>31</v>
      </c>
      <c r="B55" s="31" t="s">
        <v>194</v>
      </c>
      <c r="C55" s="20" t="s">
        <v>195</v>
      </c>
      <c r="D55" s="33">
        <v>4003098.41</v>
      </c>
      <c r="E55" s="22" t="s">
        <v>39</v>
      </c>
      <c r="F55" s="29">
        <v>35</v>
      </c>
      <c r="G55" s="22" t="s">
        <v>21</v>
      </c>
      <c r="H55" s="22" t="s">
        <v>141</v>
      </c>
      <c r="I55" s="29" t="s">
        <v>196</v>
      </c>
      <c r="J55" s="22" t="s">
        <v>197</v>
      </c>
      <c r="K55" s="25" t="s">
        <v>198</v>
      </c>
    </row>
    <row r="56" spans="1:11" ht="74.25" customHeight="1" x14ac:dyDescent="0.25">
      <c r="A56" s="46"/>
      <c r="B56" s="36" t="s">
        <v>148</v>
      </c>
      <c r="C56" s="37"/>
      <c r="D56" s="44">
        <v>1064703.6000000001</v>
      </c>
      <c r="E56" s="22" t="s">
        <v>39</v>
      </c>
      <c r="F56" s="29">
        <v>49.3</v>
      </c>
      <c r="G56" s="22" t="s">
        <v>21</v>
      </c>
      <c r="H56" s="22" t="s">
        <v>141</v>
      </c>
      <c r="I56" s="29" t="s">
        <v>199</v>
      </c>
      <c r="J56" s="22" t="s">
        <v>38</v>
      </c>
      <c r="K56" s="25" t="s">
        <v>168</v>
      </c>
    </row>
    <row r="57" spans="1:11" ht="45.75" customHeight="1" x14ac:dyDescent="0.25">
      <c r="A57" s="26"/>
      <c r="B57" s="36" t="s">
        <v>44</v>
      </c>
      <c r="C57" s="28"/>
      <c r="D57" s="44" t="s">
        <v>27</v>
      </c>
      <c r="E57" s="22" t="s">
        <v>27</v>
      </c>
      <c r="F57" s="29" t="s">
        <v>33</v>
      </c>
      <c r="G57" s="22" t="s">
        <v>33</v>
      </c>
      <c r="H57" s="22" t="s">
        <v>141</v>
      </c>
      <c r="I57" s="29" t="s">
        <v>200</v>
      </c>
      <c r="J57" s="22" t="s">
        <v>201</v>
      </c>
      <c r="K57" s="25" t="s">
        <v>27</v>
      </c>
    </row>
    <row r="58" spans="1:11" ht="117.75" customHeight="1" x14ac:dyDescent="0.25">
      <c r="A58" s="18">
        <v>32</v>
      </c>
      <c r="B58" s="42" t="s">
        <v>202</v>
      </c>
      <c r="C58" s="20" t="s">
        <v>203</v>
      </c>
      <c r="D58" s="33">
        <v>1462149.36</v>
      </c>
      <c r="E58" s="22" t="s">
        <v>204</v>
      </c>
      <c r="F58" s="23" t="s">
        <v>205</v>
      </c>
      <c r="G58" s="23" t="s">
        <v>88</v>
      </c>
      <c r="H58" s="22" t="s">
        <v>27</v>
      </c>
      <c r="I58" s="23" t="s">
        <v>33</v>
      </c>
      <c r="J58" s="22" t="s">
        <v>33</v>
      </c>
      <c r="K58" s="38" t="s">
        <v>27</v>
      </c>
    </row>
    <row r="59" spans="1:11" ht="59.25" customHeight="1" x14ac:dyDescent="0.25">
      <c r="A59" s="26"/>
      <c r="B59" s="22" t="s">
        <v>23</v>
      </c>
      <c r="C59" s="28"/>
      <c r="D59" s="33">
        <v>907485.05</v>
      </c>
      <c r="E59" s="22" t="s">
        <v>117</v>
      </c>
      <c r="F59" s="23">
        <v>42.6</v>
      </c>
      <c r="G59" s="23" t="s">
        <v>21</v>
      </c>
      <c r="H59" s="22" t="s">
        <v>39</v>
      </c>
      <c r="I59" s="23">
        <v>56.2</v>
      </c>
      <c r="J59" s="22" t="s">
        <v>21</v>
      </c>
      <c r="K59" s="25" t="s">
        <v>27</v>
      </c>
    </row>
    <row r="60" spans="1:11" ht="59.25" customHeight="1" x14ac:dyDescent="0.25">
      <c r="A60" s="18">
        <v>33</v>
      </c>
      <c r="B60" s="42" t="s">
        <v>206</v>
      </c>
      <c r="C60" s="20" t="s">
        <v>207</v>
      </c>
      <c r="D60" s="33">
        <v>2139490.7000000002</v>
      </c>
      <c r="E60" s="22" t="s">
        <v>208</v>
      </c>
      <c r="F60" s="23">
        <v>39.799999999999997</v>
      </c>
      <c r="G60" s="22" t="s">
        <v>21</v>
      </c>
      <c r="H60" s="22" t="s">
        <v>20</v>
      </c>
      <c r="I60" s="23">
        <v>632</v>
      </c>
      <c r="J60" s="23" t="s">
        <v>21</v>
      </c>
      <c r="K60" s="25" t="s">
        <v>27</v>
      </c>
    </row>
    <row r="61" spans="1:11" ht="83.25" customHeight="1" x14ac:dyDescent="0.25">
      <c r="A61" s="26"/>
      <c r="B61" s="22" t="s">
        <v>23</v>
      </c>
      <c r="C61" s="28"/>
      <c r="D61" s="33">
        <v>867731.78</v>
      </c>
      <c r="E61" s="22" t="s">
        <v>209</v>
      </c>
      <c r="F61" s="29" t="s">
        <v>210</v>
      </c>
      <c r="G61" s="22" t="s">
        <v>38</v>
      </c>
      <c r="H61" s="22" t="s">
        <v>39</v>
      </c>
      <c r="I61" s="23">
        <v>60.5</v>
      </c>
      <c r="J61" s="22" t="s">
        <v>21</v>
      </c>
      <c r="K61" s="38" t="s">
        <v>211</v>
      </c>
    </row>
    <row r="62" spans="1:11" ht="72.75" customHeight="1" x14ac:dyDescent="0.25">
      <c r="A62" s="18">
        <v>34</v>
      </c>
      <c r="B62" s="31" t="s">
        <v>212</v>
      </c>
      <c r="C62" s="20" t="s">
        <v>213</v>
      </c>
      <c r="D62" s="33">
        <v>1076162.19</v>
      </c>
      <c r="E62" s="22" t="s">
        <v>27</v>
      </c>
      <c r="F62" s="23" t="s">
        <v>33</v>
      </c>
      <c r="G62" s="22" t="s">
        <v>33</v>
      </c>
      <c r="H62" s="22" t="s">
        <v>100</v>
      </c>
      <c r="I62" s="29">
        <v>28</v>
      </c>
      <c r="J62" s="22" t="s">
        <v>21</v>
      </c>
      <c r="K62" s="38" t="s">
        <v>214</v>
      </c>
    </row>
    <row r="63" spans="1:11" ht="72" customHeight="1" x14ac:dyDescent="0.25">
      <c r="A63" s="46"/>
      <c r="B63" s="36" t="s">
        <v>23</v>
      </c>
      <c r="C63" s="37"/>
      <c r="D63" s="33">
        <v>621285.98</v>
      </c>
      <c r="E63" s="22" t="s">
        <v>27</v>
      </c>
      <c r="F63" s="29" t="s">
        <v>33</v>
      </c>
      <c r="G63" s="22" t="s">
        <v>33</v>
      </c>
      <c r="H63" s="22" t="s">
        <v>100</v>
      </c>
      <c r="I63" s="29">
        <v>40</v>
      </c>
      <c r="J63" s="22" t="s">
        <v>21</v>
      </c>
      <c r="K63" s="38" t="s">
        <v>27</v>
      </c>
    </row>
    <row r="64" spans="1:11" ht="72" customHeight="1" x14ac:dyDescent="0.25">
      <c r="A64" s="26"/>
      <c r="B64" s="62" t="s">
        <v>44</v>
      </c>
      <c r="C64" s="28"/>
      <c r="D64" s="33" t="s">
        <v>27</v>
      </c>
      <c r="E64" s="22" t="s">
        <v>27</v>
      </c>
      <c r="F64" s="29" t="s">
        <v>33</v>
      </c>
      <c r="G64" s="22" t="s">
        <v>33</v>
      </c>
      <c r="H64" s="22" t="s">
        <v>100</v>
      </c>
      <c r="I64" s="29">
        <v>28</v>
      </c>
      <c r="J64" s="22" t="s">
        <v>21</v>
      </c>
      <c r="K64" s="38" t="s">
        <v>27</v>
      </c>
    </row>
    <row r="65" spans="1:11" ht="146.25" customHeight="1" x14ac:dyDescent="0.25">
      <c r="A65" s="63">
        <v>35</v>
      </c>
      <c r="B65" s="64" t="s">
        <v>215</v>
      </c>
      <c r="C65" s="22" t="s">
        <v>216</v>
      </c>
      <c r="D65" s="40">
        <v>1720834.98</v>
      </c>
      <c r="E65" s="22" t="s">
        <v>36</v>
      </c>
      <c r="F65" s="29" t="s">
        <v>217</v>
      </c>
      <c r="G65" s="22" t="s">
        <v>38</v>
      </c>
      <c r="H65" s="22" t="s">
        <v>39</v>
      </c>
      <c r="I65" s="41">
        <v>55.2</v>
      </c>
      <c r="J65" s="22" t="s">
        <v>21</v>
      </c>
      <c r="K65" s="38" t="s">
        <v>27</v>
      </c>
    </row>
    <row r="66" spans="1:11" ht="53.25" customHeight="1" x14ac:dyDescent="0.25">
      <c r="A66" s="18">
        <v>36</v>
      </c>
      <c r="B66" s="19" t="s">
        <v>218</v>
      </c>
      <c r="C66" s="20" t="s">
        <v>219</v>
      </c>
      <c r="D66" s="40">
        <v>1883483.57</v>
      </c>
      <c r="E66" s="22" t="s">
        <v>27</v>
      </c>
      <c r="F66" s="41" t="s">
        <v>33</v>
      </c>
      <c r="G66" s="22" t="s">
        <v>33</v>
      </c>
      <c r="H66" s="22" t="s">
        <v>100</v>
      </c>
      <c r="I66" s="41">
        <v>208</v>
      </c>
      <c r="J66" s="22" t="s">
        <v>21</v>
      </c>
      <c r="K66" s="25" t="s">
        <v>220</v>
      </c>
    </row>
    <row r="67" spans="1:11" ht="90.75" customHeight="1" x14ac:dyDescent="0.25">
      <c r="A67" s="26"/>
      <c r="B67" s="22" t="s">
        <v>23</v>
      </c>
      <c r="C67" s="28"/>
      <c r="D67" s="40">
        <v>137467.57</v>
      </c>
      <c r="E67" s="22" t="s">
        <v>27</v>
      </c>
      <c r="F67" s="23" t="s">
        <v>33</v>
      </c>
      <c r="G67" s="23" t="s">
        <v>33</v>
      </c>
      <c r="H67" s="22" t="s">
        <v>100</v>
      </c>
      <c r="I67" s="41">
        <v>208</v>
      </c>
      <c r="J67" s="22" t="s">
        <v>21</v>
      </c>
      <c r="K67" s="25" t="s">
        <v>27</v>
      </c>
    </row>
    <row r="68" spans="1:11" ht="158.25" customHeight="1" x14ac:dyDescent="0.25">
      <c r="A68" s="63">
        <v>37</v>
      </c>
      <c r="B68" s="65" t="s">
        <v>221</v>
      </c>
      <c r="C68" s="22" t="s">
        <v>222</v>
      </c>
      <c r="D68" s="66">
        <v>1729838.42</v>
      </c>
      <c r="E68" s="48" t="s">
        <v>27</v>
      </c>
      <c r="F68" s="67" t="s">
        <v>33</v>
      </c>
      <c r="G68" s="48" t="s">
        <v>33</v>
      </c>
      <c r="H68" s="48" t="s">
        <v>39</v>
      </c>
      <c r="I68" s="23">
        <v>54.2</v>
      </c>
      <c r="J68" s="23" t="s">
        <v>21</v>
      </c>
      <c r="K68" s="68" t="s">
        <v>27</v>
      </c>
    </row>
    <row r="69" spans="1:11" ht="78.75" customHeight="1" x14ac:dyDescent="0.25">
      <c r="A69" s="18">
        <v>38</v>
      </c>
      <c r="B69" s="31" t="s">
        <v>223</v>
      </c>
      <c r="C69" s="20" t="s">
        <v>224</v>
      </c>
      <c r="D69" s="33">
        <v>2744076.76</v>
      </c>
      <c r="E69" s="22" t="s">
        <v>225</v>
      </c>
      <c r="F69" s="23" t="s">
        <v>226</v>
      </c>
      <c r="G69" s="22" t="s">
        <v>227</v>
      </c>
      <c r="H69" s="22" t="s">
        <v>228</v>
      </c>
      <c r="I69" s="23" t="s">
        <v>229</v>
      </c>
      <c r="J69" s="22" t="s">
        <v>32</v>
      </c>
      <c r="K69" s="38" t="s">
        <v>230</v>
      </c>
    </row>
    <row r="70" spans="1:11" ht="143.25" customHeight="1" x14ac:dyDescent="0.25">
      <c r="A70" s="46"/>
      <c r="B70" s="22" t="s">
        <v>23</v>
      </c>
      <c r="C70" s="37"/>
      <c r="D70" s="33">
        <v>999297.25</v>
      </c>
      <c r="E70" s="22" t="s">
        <v>27</v>
      </c>
      <c r="F70" s="23" t="s">
        <v>33</v>
      </c>
      <c r="G70" s="23" t="s">
        <v>33</v>
      </c>
      <c r="H70" s="22" t="s">
        <v>231</v>
      </c>
      <c r="I70" s="23" t="s">
        <v>232</v>
      </c>
      <c r="J70" s="22" t="s">
        <v>233</v>
      </c>
      <c r="K70" s="25" t="s">
        <v>27</v>
      </c>
    </row>
    <row r="71" spans="1:11" ht="144.75" customHeight="1" x14ac:dyDescent="0.25">
      <c r="A71" s="26"/>
      <c r="B71" s="36" t="s">
        <v>44</v>
      </c>
      <c r="C71" s="28"/>
      <c r="D71" s="44" t="s">
        <v>27</v>
      </c>
      <c r="E71" s="22" t="s">
        <v>27</v>
      </c>
      <c r="F71" s="23" t="s">
        <v>33</v>
      </c>
      <c r="G71" s="23" t="s">
        <v>33</v>
      </c>
      <c r="H71" s="22" t="s">
        <v>231</v>
      </c>
      <c r="I71" s="23" t="s">
        <v>232</v>
      </c>
      <c r="J71" s="22" t="s">
        <v>233</v>
      </c>
      <c r="K71" s="25" t="s">
        <v>27</v>
      </c>
    </row>
    <row r="72" spans="1:11" ht="85.5" customHeight="1" x14ac:dyDescent="0.25">
      <c r="A72" s="18">
        <v>39</v>
      </c>
      <c r="B72" s="42" t="s">
        <v>234</v>
      </c>
      <c r="C72" s="20" t="s">
        <v>235</v>
      </c>
      <c r="D72" s="33">
        <v>3580872.24</v>
      </c>
      <c r="E72" s="22" t="s">
        <v>236</v>
      </c>
      <c r="F72" s="23" t="s">
        <v>237</v>
      </c>
      <c r="G72" s="22" t="s">
        <v>238</v>
      </c>
      <c r="H72" s="22" t="s">
        <v>27</v>
      </c>
      <c r="I72" s="23" t="s">
        <v>33</v>
      </c>
      <c r="J72" s="23" t="s">
        <v>33</v>
      </c>
      <c r="K72" s="38" t="s">
        <v>27</v>
      </c>
    </row>
    <row r="73" spans="1:11" ht="81" customHeight="1" x14ac:dyDescent="0.25">
      <c r="A73" s="26"/>
      <c r="B73" s="22" t="s">
        <v>148</v>
      </c>
      <c r="C73" s="28"/>
      <c r="D73" s="33" t="s">
        <v>27</v>
      </c>
      <c r="E73" s="22" t="s">
        <v>236</v>
      </c>
      <c r="F73" s="23" t="s">
        <v>237</v>
      </c>
      <c r="G73" s="22" t="s">
        <v>238</v>
      </c>
      <c r="H73" s="22" t="s">
        <v>27</v>
      </c>
      <c r="I73" s="23" t="s">
        <v>33</v>
      </c>
      <c r="J73" s="23" t="s">
        <v>33</v>
      </c>
      <c r="K73" s="38" t="s">
        <v>27</v>
      </c>
    </row>
    <row r="74" spans="1:11" ht="84.75" customHeight="1" x14ac:dyDescent="0.25">
      <c r="A74" s="18">
        <v>40</v>
      </c>
      <c r="B74" s="42" t="s">
        <v>239</v>
      </c>
      <c r="C74" s="20" t="s">
        <v>240</v>
      </c>
      <c r="D74" s="33">
        <v>1477359.17</v>
      </c>
      <c r="E74" s="22" t="s">
        <v>39</v>
      </c>
      <c r="F74" s="29">
        <v>55.2</v>
      </c>
      <c r="G74" s="22" t="s">
        <v>21</v>
      </c>
      <c r="H74" s="23" t="s">
        <v>241</v>
      </c>
      <c r="I74" s="23" t="s">
        <v>242</v>
      </c>
      <c r="J74" s="23" t="s">
        <v>120</v>
      </c>
      <c r="K74" s="25" t="s">
        <v>59</v>
      </c>
    </row>
    <row r="75" spans="1:11" ht="70.5" customHeight="1" x14ac:dyDescent="0.25">
      <c r="A75" s="26"/>
      <c r="B75" s="22" t="s">
        <v>23</v>
      </c>
      <c r="C75" s="28"/>
      <c r="D75" s="33">
        <v>640800</v>
      </c>
      <c r="E75" s="22" t="s">
        <v>241</v>
      </c>
      <c r="F75" s="29" t="s">
        <v>243</v>
      </c>
      <c r="G75" s="22" t="s">
        <v>38</v>
      </c>
      <c r="H75" s="22" t="s">
        <v>244</v>
      </c>
      <c r="I75" s="23" t="s">
        <v>245</v>
      </c>
      <c r="J75" s="23" t="s">
        <v>38</v>
      </c>
      <c r="K75" s="25" t="s">
        <v>27</v>
      </c>
    </row>
    <row r="76" spans="1:11" ht="155.25" customHeight="1" x14ac:dyDescent="0.25">
      <c r="A76" s="45">
        <v>41</v>
      </c>
      <c r="B76" s="42" t="s">
        <v>246</v>
      </c>
      <c r="C76" s="22" t="s">
        <v>247</v>
      </c>
      <c r="D76" s="33">
        <v>2406941.1800000002</v>
      </c>
      <c r="E76" s="22" t="s">
        <v>248</v>
      </c>
      <c r="F76" s="29" t="s">
        <v>249</v>
      </c>
      <c r="G76" s="22" t="s">
        <v>38</v>
      </c>
      <c r="H76" s="22" t="s">
        <v>39</v>
      </c>
      <c r="I76" s="23">
        <v>59.5</v>
      </c>
      <c r="J76" s="23" t="s">
        <v>21</v>
      </c>
      <c r="K76" s="69" t="s">
        <v>250</v>
      </c>
    </row>
    <row r="77" spans="1:11" ht="69.75" customHeight="1" x14ac:dyDescent="0.25">
      <c r="A77" s="18">
        <v>42</v>
      </c>
      <c r="B77" s="70" t="s">
        <v>251</v>
      </c>
      <c r="C77" s="71" t="s">
        <v>252</v>
      </c>
      <c r="D77" s="43">
        <v>776376.03</v>
      </c>
      <c r="E77" s="22" t="s">
        <v>39</v>
      </c>
      <c r="F77" s="29">
        <v>61.6</v>
      </c>
      <c r="G77" s="22" t="s">
        <v>21</v>
      </c>
      <c r="H77" s="22" t="s">
        <v>39</v>
      </c>
      <c r="I77" s="41">
        <v>64.099999999999994</v>
      </c>
      <c r="J77" s="22" t="s">
        <v>21</v>
      </c>
      <c r="K77" s="72" t="s">
        <v>253</v>
      </c>
    </row>
    <row r="78" spans="1:11" ht="63.75" customHeight="1" x14ac:dyDescent="0.25">
      <c r="A78" s="46"/>
      <c r="B78" s="73" t="s">
        <v>23</v>
      </c>
      <c r="C78" s="74"/>
      <c r="D78" s="43">
        <v>4109333</v>
      </c>
      <c r="E78" s="22" t="s">
        <v>62</v>
      </c>
      <c r="F78" s="29">
        <v>64.099999999999994</v>
      </c>
      <c r="G78" s="22" t="s">
        <v>21</v>
      </c>
      <c r="H78" s="22" t="s">
        <v>39</v>
      </c>
      <c r="I78" s="41">
        <v>61.6</v>
      </c>
      <c r="J78" s="22" t="s">
        <v>21</v>
      </c>
      <c r="K78" s="72" t="s">
        <v>254</v>
      </c>
    </row>
    <row r="79" spans="1:11" ht="63.75" customHeight="1" x14ac:dyDescent="0.25">
      <c r="A79" s="26"/>
      <c r="B79" s="73" t="s">
        <v>44</v>
      </c>
      <c r="C79" s="75"/>
      <c r="D79" s="43" t="s">
        <v>27</v>
      </c>
      <c r="E79" s="22" t="s">
        <v>27</v>
      </c>
      <c r="F79" s="29" t="s">
        <v>33</v>
      </c>
      <c r="G79" s="22" t="s">
        <v>33</v>
      </c>
      <c r="H79" s="22" t="s">
        <v>39</v>
      </c>
      <c r="I79" s="41">
        <v>61.6</v>
      </c>
      <c r="J79" s="22" t="s">
        <v>21</v>
      </c>
      <c r="K79" s="38" t="s">
        <v>27</v>
      </c>
    </row>
    <row r="80" spans="1:11" ht="81" customHeight="1" x14ac:dyDescent="0.25">
      <c r="A80" s="18">
        <v>43</v>
      </c>
      <c r="B80" s="19" t="s">
        <v>255</v>
      </c>
      <c r="C80" s="71" t="s">
        <v>256</v>
      </c>
      <c r="D80" s="43">
        <v>2189084.73</v>
      </c>
      <c r="E80" s="22" t="s">
        <v>39</v>
      </c>
      <c r="F80" s="23">
        <v>67.8</v>
      </c>
      <c r="G80" s="22" t="s">
        <v>21</v>
      </c>
      <c r="H80" s="22" t="s">
        <v>27</v>
      </c>
      <c r="I80" s="23" t="s">
        <v>33</v>
      </c>
      <c r="J80" s="22" t="s">
        <v>33</v>
      </c>
      <c r="K80" s="76" t="s">
        <v>257</v>
      </c>
    </row>
    <row r="81" spans="1:15" ht="76.5" customHeight="1" x14ac:dyDescent="0.25">
      <c r="A81" s="26"/>
      <c r="B81" s="36" t="s">
        <v>44</v>
      </c>
      <c r="C81" s="75"/>
      <c r="D81" s="43" t="s">
        <v>27</v>
      </c>
      <c r="E81" s="22" t="s">
        <v>27</v>
      </c>
      <c r="F81" s="23" t="s">
        <v>33</v>
      </c>
      <c r="G81" s="23" t="s">
        <v>33</v>
      </c>
      <c r="H81" s="22" t="s">
        <v>39</v>
      </c>
      <c r="I81" s="23">
        <v>67.8</v>
      </c>
      <c r="J81" s="22" t="s">
        <v>21</v>
      </c>
      <c r="K81" s="25" t="s">
        <v>27</v>
      </c>
      <c r="O81" s="77"/>
    </row>
    <row r="82" spans="1:15" ht="86.25" customHeight="1" x14ac:dyDescent="0.25">
      <c r="A82" s="78">
        <v>44</v>
      </c>
      <c r="B82" s="42" t="s">
        <v>258</v>
      </c>
      <c r="C82" s="71" t="s">
        <v>259</v>
      </c>
      <c r="D82" s="33">
        <v>2007191.62</v>
      </c>
      <c r="E82" s="22" t="s">
        <v>141</v>
      </c>
      <c r="F82" s="23" t="s">
        <v>260</v>
      </c>
      <c r="G82" s="23" t="s">
        <v>38</v>
      </c>
      <c r="H82" s="22" t="s">
        <v>36</v>
      </c>
      <c r="I82" s="23" t="s">
        <v>261</v>
      </c>
      <c r="J82" s="23" t="s">
        <v>262</v>
      </c>
      <c r="K82" s="25" t="s">
        <v>27</v>
      </c>
    </row>
    <row r="83" spans="1:15" ht="78" customHeight="1" x14ac:dyDescent="0.25">
      <c r="A83" s="78"/>
      <c r="B83" s="36" t="s">
        <v>23</v>
      </c>
      <c r="C83" s="75"/>
      <c r="D83" s="44">
        <v>982846.2</v>
      </c>
      <c r="E83" s="22" t="s">
        <v>36</v>
      </c>
      <c r="F83" s="23" t="s">
        <v>263</v>
      </c>
      <c r="G83" s="22" t="s">
        <v>38</v>
      </c>
      <c r="H83" s="22" t="s">
        <v>141</v>
      </c>
      <c r="I83" s="23" t="s">
        <v>260</v>
      </c>
      <c r="J83" s="22" t="s">
        <v>38</v>
      </c>
      <c r="K83" s="22" t="s">
        <v>27</v>
      </c>
    </row>
    <row r="84" spans="1:15" ht="73.5" customHeight="1" x14ac:dyDescent="0.25">
      <c r="A84" s="18">
        <v>45</v>
      </c>
      <c r="B84" s="79" t="s">
        <v>264</v>
      </c>
      <c r="C84" s="80" t="s">
        <v>265</v>
      </c>
      <c r="D84" s="38">
        <v>1590326.86</v>
      </c>
      <c r="E84" s="38" t="s">
        <v>36</v>
      </c>
      <c r="F84" s="38" t="s">
        <v>266</v>
      </c>
      <c r="G84" s="22" t="s">
        <v>38</v>
      </c>
      <c r="H84" s="38" t="s">
        <v>27</v>
      </c>
      <c r="I84" s="38" t="s">
        <v>33</v>
      </c>
      <c r="J84" s="38" t="s">
        <v>33</v>
      </c>
      <c r="K84" s="38" t="s">
        <v>267</v>
      </c>
    </row>
    <row r="85" spans="1:15" ht="93.75" customHeight="1" x14ac:dyDescent="0.25">
      <c r="A85" s="46"/>
      <c r="B85" s="38" t="s">
        <v>23</v>
      </c>
      <c r="C85" s="81"/>
      <c r="D85" s="38">
        <v>366664.36</v>
      </c>
      <c r="E85" s="38" t="s">
        <v>268</v>
      </c>
      <c r="F85" s="38">
        <v>146.1</v>
      </c>
      <c r="G85" s="22" t="s">
        <v>21</v>
      </c>
      <c r="H85" s="38" t="s">
        <v>269</v>
      </c>
      <c r="I85" s="38" t="s">
        <v>270</v>
      </c>
      <c r="J85" s="38" t="s">
        <v>271</v>
      </c>
      <c r="K85" s="38" t="s">
        <v>272</v>
      </c>
    </row>
    <row r="86" spans="1:15" ht="92.25" customHeight="1" x14ac:dyDescent="0.25">
      <c r="A86" s="46"/>
      <c r="B86" s="38" t="s">
        <v>44</v>
      </c>
      <c r="C86" s="81"/>
      <c r="D86" s="38" t="s">
        <v>27</v>
      </c>
      <c r="E86" s="38" t="s">
        <v>273</v>
      </c>
      <c r="F86" s="38">
        <v>146.1</v>
      </c>
      <c r="G86" s="22" t="s">
        <v>21</v>
      </c>
      <c r="H86" s="38" t="s">
        <v>269</v>
      </c>
      <c r="I86" s="38" t="s">
        <v>274</v>
      </c>
      <c r="J86" s="38" t="s">
        <v>271</v>
      </c>
      <c r="K86" s="38" t="s">
        <v>27</v>
      </c>
    </row>
    <row r="87" spans="1:15" ht="92.25" customHeight="1" x14ac:dyDescent="0.25">
      <c r="A87" s="26"/>
      <c r="B87" s="38" t="s">
        <v>44</v>
      </c>
      <c r="C87" s="82"/>
      <c r="D87" s="38" t="s">
        <v>27</v>
      </c>
      <c r="E87" s="38" t="s">
        <v>273</v>
      </c>
      <c r="F87" s="38">
        <v>146.1</v>
      </c>
      <c r="G87" s="22" t="s">
        <v>21</v>
      </c>
      <c r="H87" s="38" t="s">
        <v>269</v>
      </c>
      <c r="I87" s="38" t="s">
        <v>275</v>
      </c>
      <c r="J87" s="38" t="s">
        <v>271</v>
      </c>
      <c r="K87" s="38" t="s">
        <v>27</v>
      </c>
    </row>
    <row r="88" spans="1:15" ht="92.25" customHeight="1" x14ac:dyDescent="0.25">
      <c r="A88" s="83">
        <v>46</v>
      </c>
      <c r="B88" s="79" t="s">
        <v>276</v>
      </c>
      <c r="C88" s="80" t="s">
        <v>277</v>
      </c>
      <c r="D88" s="38">
        <v>2188743.71</v>
      </c>
      <c r="E88" s="38" t="s">
        <v>27</v>
      </c>
      <c r="F88" s="38" t="s">
        <v>33</v>
      </c>
      <c r="G88" s="22" t="s">
        <v>33</v>
      </c>
      <c r="H88" s="38" t="s">
        <v>27</v>
      </c>
      <c r="I88" s="38" t="s">
        <v>33</v>
      </c>
      <c r="J88" s="38" t="s">
        <v>33</v>
      </c>
      <c r="K88" s="38" t="s">
        <v>27</v>
      </c>
    </row>
    <row r="89" spans="1:15" ht="76.5" customHeight="1" x14ac:dyDescent="0.25">
      <c r="A89" s="84"/>
      <c r="B89" s="38" t="s">
        <v>23</v>
      </c>
      <c r="C89" s="82"/>
      <c r="D89" s="38">
        <v>1150000</v>
      </c>
      <c r="E89" s="38" t="s">
        <v>278</v>
      </c>
      <c r="F89" s="38" t="s">
        <v>279</v>
      </c>
      <c r="G89" s="38" t="s">
        <v>38</v>
      </c>
      <c r="H89" s="38" t="s">
        <v>27</v>
      </c>
      <c r="I89" s="38" t="s">
        <v>33</v>
      </c>
      <c r="J89" s="38" t="s">
        <v>33</v>
      </c>
      <c r="K89" s="38" t="s">
        <v>280</v>
      </c>
    </row>
    <row r="90" spans="1:15" ht="68.25" customHeight="1" x14ac:dyDescent="0.25">
      <c r="A90" s="85">
        <v>47</v>
      </c>
      <c r="B90" s="79" t="s">
        <v>281</v>
      </c>
      <c r="C90" s="80" t="s">
        <v>282</v>
      </c>
      <c r="D90" s="38">
        <v>600450.43999999994</v>
      </c>
      <c r="E90" s="38" t="s">
        <v>283</v>
      </c>
      <c r="F90" s="38" t="s">
        <v>284</v>
      </c>
      <c r="G90" s="38" t="s">
        <v>38</v>
      </c>
      <c r="H90" s="38" t="s">
        <v>27</v>
      </c>
      <c r="I90" s="38" t="s">
        <v>33</v>
      </c>
      <c r="J90" s="38" t="s">
        <v>33</v>
      </c>
      <c r="K90" s="38" t="s">
        <v>27</v>
      </c>
    </row>
    <row r="91" spans="1:15" ht="36.75" customHeight="1" x14ac:dyDescent="0.25">
      <c r="A91" s="86"/>
      <c r="B91" s="38" t="s">
        <v>23</v>
      </c>
      <c r="C91" s="81"/>
      <c r="D91" s="38">
        <v>193216.75</v>
      </c>
      <c r="E91" s="38" t="s">
        <v>208</v>
      </c>
      <c r="F91" s="38">
        <v>102</v>
      </c>
      <c r="G91" s="38" t="s">
        <v>21</v>
      </c>
      <c r="H91" s="38" t="s">
        <v>27</v>
      </c>
      <c r="I91" s="38" t="s">
        <v>33</v>
      </c>
      <c r="J91" s="38" t="s">
        <v>33</v>
      </c>
      <c r="K91" s="38" t="s">
        <v>285</v>
      </c>
    </row>
    <row r="92" spans="1:15" ht="42.75" customHeight="1" x14ac:dyDescent="0.25">
      <c r="A92" s="86"/>
      <c r="B92" s="38" t="s">
        <v>44</v>
      </c>
      <c r="C92" s="81"/>
      <c r="D92" s="38">
        <v>98841.48</v>
      </c>
      <c r="E92" s="38" t="s">
        <v>208</v>
      </c>
      <c r="F92" s="38">
        <v>102</v>
      </c>
      <c r="G92" s="38" t="s">
        <v>21</v>
      </c>
      <c r="H92" s="38" t="s">
        <v>39</v>
      </c>
      <c r="I92" s="38">
        <v>65.900000000000006</v>
      </c>
      <c r="J92" s="38" t="s">
        <v>21</v>
      </c>
      <c r="K92" s="38" t="s">
        <v>27</v>
      </c>
    </row>
    <row r="93" spans="1:15" ht="39.75" customHeight="1" x14ac:dyDescent="0.25">
      <c r="A93" s="87"/>
      <c r="B93" s="38" t="s">
        <v>44</v>
      </c>
      <c r="C93" s="82"/>
      <c r="D93" s="38" t="s">
        <v>27</v>
      </c>
      <c r="E93" s="38" t="s">
        <v>208</v>
      </c>
      <c r="F93" s="38">
        <v>102</v>
      </c>
      <c r="G93" s="38" t="s">
        <v>21</v>
      </c>
      <c r="H93" s="38" t="s">
        <v>39</v>
      </c>
      <c r="I93" s="38">
        <v>65.900000000000006</v>
      </c>
      <c r="J93" s="38" t="s">
        <v>21</v>
      </c>
      <c r="K93" s="38" t="s">
        <v>27</v>
      </c>
    </row>
    <row r="94" spans="1:15" ht="125.25" customHeight="1" x14ac:dyDescent="0.25">
      <c r="A94" s="85">
        <v>48</v>
      </c>
      <c r="B94" s="79" t="s">
        <v>286</v>
      </c>
      <c r="C94" s="80" t="s">
        <v>287</v>
      </c>
      <c r="D94" s="38">
        <v>923076.96</v>
      </c>
      <c r="E94" s="38" t="s">
        <v>288</v>
      </c>
      <c r="F94" s="38" t="s">
        <v>289</v>
      </c>
      <c r="G94" s="38" t="s">
        <v>85</v>
      </c>
      <c r="H94" s="38" t="s">
        <v>27</v>
      </c>
      <c r="I94" s="38" t="s">
        <v>33</v>
      </c>
      <c r="J94" s="38" t="s">
        <v>33</v>
      </c>
      <c r="K94" s="38" t="s">
        <v>290</v>
      </c>
    </row>
    <row r="95" spans="1:15" ht="56.25" customHeight="1" x14ac:dyDescent="0.25">
      <c r="A95" s="87"/>
      <c r="B95" s="38" t="s">
        <v>23</v>
      </c>
      <c r="C95" s="82"/>
      <c r="D95" s="38">
        <v>1236081.79</v>
      </c>
      <c r="E95" s="38" t="s">
        <v>291</v>
      </c>
      <c r="F95" s="38" t="s">
        <v>292</v>
      </c>
      <c r="G95" s="38" t="s">
        <v>38</v>
      </c>
      <c r="H95" s="38" t="s">
        <v>27</v>
      </c>
      <c r="I95" s="38" t="s">
        <v>33</v>
      </c>
      <c r="J95" s="38" t="s">
        <v>33</v>
      </c>
      <c r="K95" s="38" t="s">
        <v>293</v>
      </c>
    </row>
    <row r="96" spans="1:15" ht="57" customHeight="1" x14ac:dyDescent="0.25">
      <c r="A96" s="85">
        <v>49</v>
      </c>
      <c r="B96" s="79" t="s">
        <v>294</v>
      </c>
      <c r="C96" s="80" t="s">
        <v>295</v>
      </c>
      <c r="D96" s="38">
        <v>1548721.57</v>
      </c>
      <c r="E96" s="38" t="s">
        <v>130</v>
      </c>
      <c r="F96" s="38">
        <v>45.1</v>
      </c>
      <c r="G96" s="38" t="s">
        <v>21</v>
      </c>
      <c r="H96" s="38" t="s">
        <v>27</v>
      </c>
      <c r="I96" s="38" t="s">
        <v>33</v>
      </c>
      <c r="J96" s="38" t="s">
        <v>33</v>
      </c>
      <c r="K96" s="38" t="s">
        <v>296</v>
      </c>
    </row>
    <row r="97" spans="1:11" ht="48" customHeight="1" x14ac:dyDescent="0.25">
      <c r="A97" s="86"/>
      <c r="B97" s="38" t="s">
        <v>23</v>
      </c>
      <c r="C97" s="81"/>
      <c r="D97" s="38">
        <v>1301188.75</v>
      </c>
      <c r="E97" s="38" t="s">
        <v>130</v>
      </c>
      <c r="F97" s="38">
        <v>45.1</v>
      </c>
      <c r="G97" s="38" t="s">
        <v>21</v>
      </c>
      <c r="H97" s="38" t="s">
        <v>27</v>
      </c>
      <c r="I97" s="38" t="s">
        <v>33</v>
      </c>
      <c r="J97" s="38" t="s">
        <v>33</v>
      </c>
      <c r="K97" s="38" t="s">
        <v>297</v>
      </c>
    </row>
    <row r="98" spans="1:11" ht="45.75" customHeight="1" x14ac:dyDescent="0.25">
      <c r="A98" s="86"/>
      <c r="B98" s="38" t="s">
        <v>44</v>
      </c>
      <c r="C98" s="81"/>
      <c r="D98" s="38" t="s">
        <v>27</v>
      </c>
      <c r="E98" s="38" t="s">
        <v>27</v>
      </c>
      <c r="F98" s="38" t="s">
        <v>33</v>
      </c>
      <c r="G98" s="38" t="s">
        <v>33</v>
      </c>
      <c r="H98" s="38" t="s">
        <v>39</v>
      </c>
      <c r="I98" s="38">
        <v>45.1</v>
      </c>
      <c r="J98" s="38" t="s">
        <v>21</v>
      </c>
      <c r="K98" s="38" t="s">
        <v>27</v>
      </c>
    </row>
    <row r="99" spans="1:11" ht="47.25" customHeight="1" x14ac:dyDescent="0.25">
      <c r="A99" s="87"/>
      <c r="B99" s="38" t="s">
        <v>44</v>
      </c>
      <c r="C99" s="82"/>
      <c r="D99" s="38" t="s">
        <v>27</v>
      </c>
      <c r="E99" s="38" t="s">
        <v>27</v>
      </c>
      <c r="F99" s="38" t="s">
        <v>33</v>
      </c>
      <c r="G99" s="38" t="s">
        <v>33</v>
      </c>
      <c r="H99" s="38" t="s">
        <v>39</v>
      </c>
      <c r="I99" s="38">
        <v>45.1</v>
      </c>
      <c r="J99" s="38" t="s">
        <v>21</v>
      </c>
      <c r="K99" s="38" t="s">
        <v>27</v>
      </c>
    </row>
    <row r="100" spans="1:11" ht="51.75" customHeight="1" x14ac:dyDescent="0.25">
      <c r="A100" s="88">
        <v>50</v>
      </c>
      <c r="B100" s="79" t="s">
        <v>298</v>
      </c>
      <c r="C100" s="80" t="s">
        <v>299</v>
      </c>
      <c r="D100" s="38">
        <v>501420.07</v>
      </c>
      <c r="E100" s="38" t="s">
        <v>241</v>
      </c>
      <c r="F100" s="38" t="s">
        <v>300</v>
      </c>
      <c r="G100" s="38" t="s">
        <v>38</v>
      </c>
      <c r="H100" s="38" t="s">
        <v>39</v>
      </c>
      <c r="I100" s="38">
        <v>60.4</v>
      </c>
      <c r="J100" s="38" t="s">
        <v>21</v>
      </c>
      <c r="K100" s="38" t="s">
        <v>27</v>
      </c>
    </row>
    <row r="101" spans="1:11" ht="57" customHeight="1" x14ac:dyDescent="0.25">
      <c r="A101" s="89"/>
      <c r="B101" s="38" t="s">
        <v>23</v>
      </c>
      <c r="C101" s="81"/>
      <c r="D101" s="38" t="s">
        <v>27</v>
      </c>
      <c r="E101" s="38" t="s">
        <v>301</v>
      </c>
      <c r="F101" s="38" t="s">
        <v>302</v>
      </c>
      <c r="G101" s="38" t="s">
        <v>38</v>
      </c>
      <c r="H101" s="38" t="s">
        <v>27</v>
      </c>
      <c r="I101" s="38" t="s">
        <v>33</v>
      </c>
      <c r="J101" s="38" t="s">
        <v>33</v>
      </c>
      <c r="K101" s="38" t="s">
        <v>109</v>
      </c>
    </row>
    <row r="102" spans="1:11" ht="52.5" customHeight="1" x14ac:dyDescent="0.25">
      <c r="A102" s="90"/>
      <c r="B102" s="38" t="s">
        <v>44</v>
      </c>
      <c r="C102" s="82"/>
      <c r="D102" s="38" t="s">
        <v>27</v>
      </c>
      <c r="E102" s="38" t="s">
        <v>27</v>
      </c>
      <c r="F102" s="38" t="s">
        <v>33</v>
      </c>
      <c r="G102" s="38" t="s">
        <v>33</v>
      </c>
      <c r="H102" s="38" t="s">
        <v>39</v>
      </c>
      <c r="I102" s="38">
        <v>60.4</v>
      </c>
      <c r="J102" s="38" t="s">
        <v>21</v>
      </c>
      <c r="K102" s="38" t="s">
        <v>27</v>
      </c>
    </row>
    <row r="103" spans="1:11" ht="82.5" customHeight="1" x14ac:dyDescent="0.25">
      <c r="A103" s="91">
        <v>51</v>
      </c>
      <c r="B103" s="79" t="s">
        <v>303</v>
      </c>
      <c r="C103" s="80" t="s">
        <v>304</v>
      </c>
      <c r="D103" s="38">
        <v>1642802.24</v>
      </c>
      <c r="E103" s="38" t="s">
        <v>130</v>
      </c>
      <c r="F103" s="38">
        <v>45.3</v>
      </c>
      <c r="G103" s="38" t="s">
        <v>21</v>
      </c>
      <c r="H103" s="38" t="s">
        <v>27</v>
      </c>
      <c r="I103" s="38" t="s">
        <v>33</v>
      </c>
      <c r="J103" s="38" t="s">
        <v>33</v>
      </c>
      <c r="K103" s="38" t="s">
        <v>27</v>
      </c>
    </row>
    <row r="104" spans="1:11" ht="79.5" customHeight="1" x14ac:dyDescent="0.25">
      <c r="A104" s="92"/>
      <c r="B104" s="38" t="s">
        <v>23</v>
      </c>
      <c r="C104" s="82"/>
      <c r="D104" s="38">
        <v>3902295.15</v>
      </c>
      <c r="E104" s="38" t="s">
        <v>305</v>
      </c>
      <c r="F104" s="38" t="s">
        <v>306</v>
      </c>
      <c r="G104" s="38" t="s">
        <v>75</v>
      </c>
      <c r="H104" s="38" t="s">
        <v>27</v>
      </c>
      <c r="I104" s="38" t="s">
        <v>33</v>
      </c>
      <c r="J104" s="38" t="s">
        <v>33</v>
      </c>
      <c r="K104" s="38" t="s">
        <v>307</v>
      </c>
    </row>
    <row r="105" spans="1:11" ht="60.75" customHeight="1" x14ac:dyDescent="0.25">
      <c r="A105" s="88">
        <v>52</v>
      </c>
      <c r="B105" s="79" t="s">
        <v>308</v>
      </c>
      <c r="C105" s="80" t="s">
        <v>309</v>
      </c>
      <c r="D105" s="38">
        <v>690674.51</v>
      </c>
      <c r="E105" s="38" t="s">
        <v>36</v>
      </c>
      <c r="F105" s="38" t="s">
        <v>310</v>
      </c>
      <c r="G105" s="38" t="s">
        <v>38</v>
      </c>
      <c r="H105" s="38" t="s">
        <v>27</v>
      </c>
      <c r="I105" s="38" t="s">
        <v>33</v>
      </c>
      <c r="J105" s="38" t="s">
        <v>33</v>
      </c>
      <c r="K105" s="38" t="s">
        <v>27</v>
      </c>
    </row>
    <row r="106" spans="1:11" ht="51" x14ac:dyDescent="0.25">
      <c r="A106" s="89"/>
      <c r="B106" s="38" t="s">
        <v>23</v>
      </c>
      <c r="C106" s="81"/>
      <c r="D106" s="38">
        <v>2160000</v>
      </c>
      <c r="E106" s="38" t="s">
        <v>311</v>
      </c>
      <c r="F106" s="38" t="s">
        <v>312</v>
      </c>
      <c r="G106" s="38" t="s">
        <v>38</v>
      </c>
      <c r="H106" s="38" t="s">
        <v>27</v>
      </c>
      <c r="I106" s="38" t="s">
        <v>33</v>
      </c>
      <c r="J106" s="38" t="s">
        <v>33</v>
      </c>
      <c r="K106" s="38" t="s">
        <v>313</v>
      </c>
    </row>
    <row r="107" spans="1:11" ht="59.25" customHeight="1" x14ac:dyDescent="0.25">
      <c r="A107" s="90"/>
      <c r="B107" s="38" t="s">
        <v>44</v>
      </c>
      <c r="C107" s="82"/>
      <c r="D107" s="38" t="s">
        <v>27</v>
      </c>
      <c r="E107" s="38" t="s">
        <v>27</v>
      </c>
      <c r="F107" s="38" t="s">
        <v>33</v>
      </c>
      <c r="G107" s="38" t="s">
        <v>33</v>
      </c>
      <c r="H107" s="38" t="s">
        <v>39</v>
      </c>
      <c r="I107" s="38">
        <v>62.4</v>
      </c>
      <c r="J107" s="38" t="s">
        <v>21</v>
      </c>
      <c r="K107" s="38" t="s">
        <v>27</v>
      </c>
    </row>
    <row r="108" spans="1:11" ht="142.5" customHeight="1" x14ac:dyDescent="0.25">
      <c r="A108" s="93">
        <v>53</v>
      </c>
      <c r="B108" s="79" t="s">
        <v>314</v>
      </c>
      <c r="C108" s="38" t="s">
        <v>315</v>
      </c>
      <c r="D108" s="38">
        <v>1082829.8799999999</v>
      </c>
      <c r="E108" s="38" t="s">
        <v>316</v>
      </c>
      <c r="F108" s="38" t="s">
        <v>317</v>
      </c>
      <c r="G108" s="38" t="s">
        <v>75</v>
      </c>
      <c r="H108" s="38" t="s">
        <v>27</v>
      </c>
      <c r="I108" s="38" t="s">
        <v>33</v>
      </c>
      <c r="J108" s="38" t="s">
        <v>33</v>
      </c>
      <c r="K108" s="38" t="s">
        <v>27</v>
      </c>
    </row>
    <row r="109" spans="1:11" ht="141.75" customHeight="1" x14ac:dyDescent="0.25">
      <c r="A109" s="93">
        <v>54</v>
      </c>
      <c r="B109" s="79" t="s">
        <v>318</v>
      </c>
      <c r="C109" s="38" t="s">
        <v>319</v>
      </c>
      <c r="D109" s="38">
        <v>253763</v>
      </c>
      <c r="E109" s="38" t="s">
        <v>130</v>
      </c>
      <c r="F109" s="38">
        <v>42</v>
      </c>
      <c r="G109" s="38" t="s">
        <v>21</v>
      </c>
      <c r="H109" s="38" t="s">
        <v>27</v>
      </c>
      <c r="I109" s="38" t="s">
        <v>33</v>
      </c>
      <c r="J109" s="38" t="s">
        <v>33</v>
      </c>
      <c r="K109" s="38" t="s">
        <v>27</v>
      </c>
    </row>
    <row r="110" spans="1:11" ht="53.25" customHeight="1" x14ac:dyDescent="0.25">
      <c r="A110" s="85">
        <v>55</v>
      </c>
      <c r="B110" s="79" t="s">
        <v>320</v>
      </c>
      <c r="C110" s="80" t="s">
        <v>321</v>
      </c>
      <c r="D110" s="38">
        <v>592776.02</v>
      </c>
      <c r="E110" s="38" t="s">
        <v>208</v>
      </c>
      <c r="F110" s="38">
        <v>54.8</v>
      </c>
      <c r="G110" s="38" t="s">
        <v>21</v>
      </c>
      <c r="H110" s="38" t="s">
        <v>27</v>
      </c>
      <c r="I110" s="38" t="s">
        <v>33</v>
      </c>
      <c r="J110" s="38" t="s">
        <v>33</v>
      </c>
      <c r="K110" s="38" t="s">
        <v>27</v>
      </c>
    </row>
    <row r="111" spans="1:11" ht="48" customHeight="1" x14ac:dyDescent="0.25">
      <c r="A111" s="86"/>
      <c r="B111" s="38" t="s">
        <v>23</v>
      </c>
      <c r="C111" s="81"/>
      <c r="D111" s="38">
        <v>3154880</v>
      </c>
      <c r="E111" s="38" t="s">
        <v>208</v>
      </c>
      <c r="F111" s="38">
        <v>54.8</v>
      </c>
      <c r="G111" s="38" t="s">
        <v>21</v>
      </c>
      <c r="H111" s="38" t="s">
        <v>27</v>
      </c>
      <c r="I111" s="38" t="s">
        <v>33</v>
      </c>
      <c r="J111" s="38" t="s">
        <v>33</v>
      </c>
      <c r="K111" s="38" t="s">
        <v>181</v>
      </c>
    </row>
    <row r="112" spans="1:11" ht="45.75" customHeight="1" x14ac:dyDescent="0.25">
      <c r="A112" s="87"/>
      <c r="B112" s="38" t="s">
        <v>44</v>
      </c>
      <c r="C112" s="82"/>
      <c r="D112" s="38" t="s">
        <v>27</v>
      </c>
      <c r="E112" s="38" t="s">
        <v>208</v>
      </c>
      <c r="F112" s="38">
        <v>54.8</v>
      </c>
      <c r="G112" s="38" t="s">
        <v>21</v>
      </c>
      <c r="H112" s="38" t="s">
        <v>27</v>
      </c>
      <c r="I112" s="38" t="s">
        <v>33</v>
      </c>
      <c r="J112" s="38" t="s">
        <v>33</v>
      </c>
      <c r="K112" s="38" t="s">
        <v>27</v>
      </c>
    </row>
    <row r="113" spans="1:11" ht="74.25" customHeight="1" x14ac:dyDescent="0.25">
      <c r="A113" s="85">
        <v>56</v>
      </c>
      <c r="B113" s="79" t="s">
        <v>322</v>
      </c>
      <c r="C113" s="80" t="s">
        <v>323</v>
      </c>
      <c r="D113" s="38">
        <v>840000</v>
      </c>
      <c r="E113" s="38" t="s">
        <v>100</v>
      </c>
      <c r="F113" s="38">
        <v>22.4</v>
      </c>
      <c r="G113" s="38" t="s">
        <v>21</v>
      </c>
      <c r="H113" s="38" t="s">
        <v>27</v>
      </c>
      <c r="I113" s="38" t="s">
        <v>33</v>
      </c>
      <c r="J113" s="38" t="s">
        <v>33</v>
      </c>
      <c r="K113" s="38" t="s">
        <v>27</v>
      </c>
    </row>
    <row r="114" spans="1:11" ht="68.25" customHeight="1" x14ac:dyDescent="0.25">
      <c r="A114" s="87"/>
      <c r="B114" s="38" t="s">
        <v>23</v>
      </c>
      <c r="C114" s="82"/>
      <c r="D114" s="38">
        <v>660000</v>
      </c>
      <c r="E114" s="38" t="s">
        <v>324</v>
      </c>
      <c r="F114" s="38">
        <v>20</v>
      </c>
      <c r="G114" s="38" t="s">
        <v>21</v>
      </c>
      <c r="H114" s="38" t="s">
        <v>27</v>
      </c>
      <c r="I114" s="38" t="s">
        <v>33</v>
      </c>
      <c r="J114" s="38" t="s">
        <v>33</v>
      </c>
      <c r="K114" s="38" t="s">
        <v>27</v>
      </c>
    </row>
    <row r="115" spans="1:11" ht="98.25" customHeight="1" x14ac:dyDescent="0.25">
      <c r="A115" s="85">
        <v>57</v>
      </c>
      <c r="B115" s="79" t="s">
        <v>325</v>
      </c>
      <c r="C115" s="80" t="s">
        <v>326</v>
      </c>
      <c r="D115" s="38">
        <v>529028.48</v>
      </c>
      <c r="E115" s="38" t="s">
        <v>30</v>
      </c>
      <c r="F115" s="38" t="s">
        <v>327</v>
      </c>
      <c r="G115" s="38" t="s">
        <v>32</v>
      </c>
      <c r="H115" s="38" t="s">
        <v>39</v>
      </c>
      <c r="I115" s="38">
        <v>49.9</v>
      </c>
      <c r="J115" s="38" t="s">
        <v>21</v>
      </c>
      <c r="K115" s="38" t="s">
        <v>257</v>
      </c>
    </row>
    <row r="116" spans="1:11" ht="95.25" customHeight="1" x14ac:dyDescent="0.25">
      <c r="A116" s="86"/>
      <c r="B116" s="38" t="s">
        <v>23</v>
      </c>
      <c r="C116" s="81"/>
      <c r="D116" s="38">
        <v>245642.86</v>
      </c>
      <c r="E116" s="38" t="s">
        <v>39</v>
      </c>
      <c r="F116" s="38">
        <v>49.9</v>
      </c>
      <c r="G116" s="38" t="s">
        <v>21</v>
      </c>
      <c r="H116" s="38" t="s">
        <v>30</v>
      </c>
      <c r="I116" s="38" t="s">
        <v>328</v>
      </c>
      <c r="J116" s="38" t="s">
        <v>329</v>
      </c>
      <c r="K116" s="38" t="s">
        <v>27</v>
      </c>
    </row>
    <row r="117" spans="1:11" ht="120.75" customHeight="1" x14ac:dyDescent="0.25">
      <c r="A117" s="87"/>
      <c r="B117" s="38" t="s">
        <v>44</v>
      </c>
      <c r="C117" s="82"/>
      <c r="D117" s="38" t="s">
        <v>27</v>
      </c>
      <c r="E117" s="38" t="s">
        <v>27</v>
      </c>
      <c r="F117" s="38" t="s">
        <v>33</v>
      </c>
      <c r="G117" s="38" t="s">
        <v>33</v>
      </c>
      <c r="H117" s="38" t="s">
        <v>330</v>
      </c>
      <c r="I117" s="38" t="s">
        <v>331</v>
      </c>
      <c r="J117" s="38" t="s">
        <v>332</v>
      </c>
      <c r="K117" s="38" t="s">
        <v>27</v>
      </c>
    </row>
    <row r="118" spans="1:11" ht="140.25" x14ac:dyDescent="0.25">
      <c r="A118" s="94">
        <v>58</v>
      </c>
      <c r="B118" s="79" t="s">
        <v>333</v>
      </c>
      <c r="C118" s="38" t="s">
        <v>334</v>
      </c>
      <c r="D118" s="38">
        <v>514315.04</v>
      </c>
      <c r="E118" s="38" t="s">
        <v>335</v>
      </c>
      <c r="F118" s="38" t="s">
        <v>336</v>
      </c>
      <c r="G118" s="38" t="s">
        <v>126</v>
      </c>
      <c r="H118" s="38" t="s">
        <v>27</v>
      </c>
      <c r="I118" s="38" t="s">
        <v>33</v>
      </c>
      <c r="J118" s="38" t="s">
        <v>33</v>
      </c>
      <c r="K118" s="38" t="s">
        <v>97</v>
      </c>
    </row>
    <row r="119" spans="1:11" ht="93.75" customHeight="1" x14ac:dyDescent="0.25">
      <c r="A119" s="85">
        <v>59</v>
      </c>
      <c r="B119" s="79" t="s">
        <v>337</v>
      </c>
      <c r="C119" s="80" t="s">
        <v>338</v>
      </c>
      <c r="D119" s="38">
        <v>1023143.4</v>
      </c>
      <c r="E119" s="38" t="s">
        <v>39</v>
      </c>
      <c r="F119" s="38">
        <v>36</v>
      </c>
      <c r="G119" s="38" t="s">
        <v>21</v>
      </c>
      <c r="H119" s="38" t="s">
        <v>39</v>
      </c>
      <c r="I119" s="38">
        <v>62.6</v>
      </c>
      <c r="J119" s="38" t="s">
        <v>21</v>
      </c>
      <c r="K119" s="38" t="s">
        <v>109</v>
      </c>
    </row>
    <row r="120" spans="1:11" ht="68.25" customHeight="1" x14ac:dyDescent="0.25">
      <c r="A120" s="87"/>
      <c r="B120" s="38" t="s">
        <v>23</v>
      </c>
      <c r="C120" s="82"/>
      <c r="D120" s="38">
        <v>197387.77</v>
      </c>
      <c r="E120" s="38" t="s">
        <v>316</v>
      </c>
      <c r="F120" s="38" t="s">
        <v>339</v>
      </c>
      <c r="G120" s="38" t="s">
        <v>75</v>
      </c>
      <c r="H120" s="38" t="s">
        <v>27</v>
      </c>
      <c r="I120" s="38" t="s">
        <v>33</v>
      </c>
      <c r="J120" s="38" t="s">
        <v>33</v>
      </c>
      <c r="K120" s="38" t="s">
        <v>27</v>
      </c>
    </row>
    <row r="121" spans="1:11" ht="109.5" customHeight="1" x14ac:dyDescent="0.25">
      <c r="A121" s="85">
        <v>60</v>
      </c>
      <c r="B121" s="79" t="s">
        <v>340</v>
      </c>
      <c r="C121" s="80" t="s">
        <v>341</v>
      </c>
      <c r="D121" s="38">
        <v>629793.82999999996</v>
      </c>
      <c r="E121" s="38" t="s">
        <v>39</v>
      </c>
      <c r="F121" s="38">
        <v>30</v>
      </c>
      <c r="G121" s="38" t="s">
        <v>21</v>
      </c>
      <c r="H121" s="38" t="s">
        <v>39</v>
      </c>
      <c r="I121" s="38">
        <v>53</v>
      </c>
      <c r="J121" s="38" t="s">
        <v>21</v>
      </c>
      <c r="K121" s="38" t="s">
        <v>342</v>
      </c>
    </row>
    <row r="122" spans="1:11" ht="36.75" customHeight="1" x14ac:dyDescent="0.25">
      <c r="A122" s="87"/>
      <c r="B122" s="38" t="s">
        <v>23</v>
      </c>
      <c r="C122" s="82"/>
      <c r="D122" s="38">
        <v>530</v>
      </c>
      <c r="E122" s="38" t="s">
        <v>62</v>
      </c>
      <c r="F122" s="38">
        <v>53</v>
      </c>
      <c r="G122" s="38" t="s">
        <v>21</v>
      </c>
      <c r="H122" s="38" t="s">
        <v>39</v>
      </c>
      <c r="I122" s="38">
        <v>30</v>
      </c>
      <c r="J122" s="38" t="s">
        <v>21</v>
      </c>
      <c r="K122" s="38" t="s">
        <v>342</v>
      </c>
    </row>
    <row r="123" spans="1:11" ht="125.25" customHeight="1" x14ac:dyDescent="0.25">
      <c r="A123" s="85">
        <v>61</v>
      </c>
      <c r="B123" s="79" t="s">
        <v>343</v>
      </c>
      <c r="C123" s="80" t="s">
        <v>344</v>
      </c>
      <c r="D123" s="38">
        <v>886555.32</v>
      </c>
      <c r="E123" s="38" t="s">
        <v>27</v>
      </c>
      <c r="F123" s="38" t="s">
        <v>33</v>
      </c>
      <c r="G123" s="38" t="s">
        <v>33</v>
      </c>
      <c r="H123" s="38" t="s">
        <v>345</v>
      </c>
      <c r="I123" s="38" t="s">
        <v>346</v>
      </c>
      <c r="J123" s="38" t="s">
        <v>347</v>
      </c>
      <c r="K123" s="38" t="s">
        <v>348</v>
      </c>
    </row>
    <row r="124" spans="1:11" ht="122.25" customHeight="1" x14ac:dyDescent="0.25">
      <c r="A124" s="87"/>
      <c r="B124" s="38" t="s">
        <v>23</v>
      </c>
      <c r="C124" s="82"/>
      <c r="D124" s="38">
        <v>1651227.09</v>
      </c>
      <c r="E124" s="38" t="s">
        <v>349</v>
      </c>
      <c r="F124" s="38" t="s">
        <v>350</v>
      </c>
      <c r="G124" s="38" t="s">
        <v>88</v>
      </c>
      <c r="H124" s="38" t="s">
        <v>27</v>
      </c>
      <c r="I124" s="38" t="s">
        <v>33</v>
      </c>
      <c r="J124" s="38" t="s">
        <v>33</v>
      </c>
      <c r="K124" s="38" t="s">
        <v>351</v>
      </c>
    </row>
    <row r="125" spans="1:11" ht="62.25" customHeight="1" x14ac:dyDescent="0.25">
      <c r="A125" s="85">
        <v>62</v>
      </c>
      <c r="B125" s="79" t="s">
        <v>352</v>
      </c>
      <c r="C125" s="80" t="s">
        <v>353</v>
      </c>
      <c r="D125" s="38">
        <v>976428.79</v>
      </c>
      <c r="E125" s="38" t="s">
        <v>39</v>
      </c>
      <c r="F125" s="38">
        <v>61.4</v>
      </c>
      <c r="G125" s="38" t="s">
        <v>21</v>
      </c>
      <c r="H125" s="38" t="s">
        <v>39</v>
      </c>
      <c r="I125" s="38">
        <v>61.5</v>
      </c>
      <c r="J125" s="38" t="s">
        <v>21</v>
      </c>
      <c r="K125" s="38" t="s">
        <v>27</v>
      </c>
    </row>
    <row r="126" spans="1:11" ht="48.75" customHeight="1" x14ac:dyDescent="0.25">
      <c r="A126" s="86"/>
      <c r="B126" s="38" t="s">
        <v>23</v>
      </c>
      <c r="C126" s="81"/>
      <c r="D126" s="38">
        <v>565999.81999999995</v>
      </c>
      <c r="E126" s="38" t="s">
        <v>39</v>
      </c>
      <c r="F126" s="38">
        <v>61.5</v>
      </c>
      <c r="G126" s="38" t="s">
        <v>21</v>
      </c>
      <c r="H126" s="38" t="s">
        <v>27</v>
      </c>
      <c r="I126" s="38" t="s">
        <v>33</v>
      </c>
      <c r="J126" s="38" t="s">
        <v>33</v>
      </c>
      <c r="K126" s="38" t="s">
        <v>354</v>
      </c>
    </row>
    <row r="127" spans="1:11" ht="42" customHeight="1" x14ac:dyDescent="0.25">
      <c r="A127" s="86"/>
      <c r="B127" s="38" t="s">
        <v>44</v>
      </c>
      <c r="C127" s="81"/>
      <c r="D127" s="38" t="s">
        <v>27</v>
      </c>
      <c r="E127" s="38" t="s">
        <v>27</v>
      </c>
      <c r="F127" s="38" t="s">
        <v>33</v>
      </c>
      <c r="G127" s="38" t="s">
        <v>33</v>
      </c>
      <c r="H127" s="38" t="s">
        <v>39</v>
      </c>
      <c r="I127" s="38">
        <v>61.5</v>
      </c>
      <c r="J127" s="38" t="s">
        <v>21</v>
      </c>
      <c r="K127" s="38" t="s">
        <v>27</v>
      </c>
    </row>
    <row r="128" spans="1:11" ht="45" customHeight="1" x14ac:dyDescent="0.25">
      <c r="A128" s="87"/>
      <c r="B128" s="38" t="s">
        <v>44</v>
      </c>
      <c r="C128" s="82"/>
      <c r="D128" s="38" t="s">
        <v>27</v>
      </c>
      <c r="E128" s="38" t="s">
        <v>27</v>
      </c>
      <c r="F128" s="38" t="s">
        <v>33</v>
      </c>
      <c r="G128" s="38" t="s">
        <v>33</v>
      </c>
      <c r="H128" s="38" t="s">
        <v>39</v>
      </c>
      <c r="I128" s="38">
        <v>61.5</v>
      </c>
      <c r="J128" s="38" t="s">
        <v>21</v>
      </c>
      <c r="K128" s="38" t="s">
        <v>27</v>
      </c>
    </row>
    <row r="129" spans="1:11" ht="153" x14ac:dyDescent="0.25">
      <c r="A129" s="94">
        <v>63</v>
      </c>
      <c r="B129" s="79" t="s">
        <v>355</v>
      </c>
      <c r="C129" s="38" t="s">
        <v>356</v>
      </c>
      <c r="D129" s="38">
        <v>1015781.75</v>
      </c>
      <c r="E129" s="38" t="s">
        <v>141</v>
      </c>
      <c r="F129" s="38" t="s">
        <v>357</v>
      </c>
      <c r="G129" s="38" t="s">
        <v>38</v>
      </c>
      <c r="H129" s="38" t="s">
        <v>27</v>
      </c>
      <c r="I129" s="38" t="s">
        <v>33</v>
      </c>
      <c r="J129" s="38" t="s">
        <v>33</v>
      </c>
      <c r="K129" s="38" t="s">
        <v>358</v>
      </c>
    </row>
    <row r="130" spans="1:11" ht="56.25" customHeight="1" x14ac:dyDescent="0.25">
      <c r="A130" s="85">
        <v>64</v>
      </c>
      <c r="B130" s="79" t="s">
        <v>359</v>
      </c>
      <c r="C130" s="80" t="s">
        <v>360</v>
      </c>
      <c r="D130" s="38">
        <v>807537.98</v>
      </c>
      <c r="E130" s="38" t="s">
        <v>62</v>
      </c>
      <c r="F130" s="38">
        <v>54.9</v>
      </c>
      <c r="G130" s="38" t="s">
        <v>21</v>
      </c>
      <c r="H130" s="38" t="s">
        <v>27</v>
      </c>
      <c r="I130" s="38" t="s">
        <v>33</v>
      </c>
      <c r="J130" s="38" t="s">
        <v>33</v>
      </c>
      <c r="K130" s="38" t="s">
        <v>361</v>
      </c>
    </row>
    <row r="131" spans="1:11" ht="49.5" customHeight="1" x14ac:dyDescent="0.25">
      <c r="A131" s="86"/>
      <c r="B131" s="38" t="s">
        <v>44</v>
      </c>
      <c r="C131" s="81"/>
      <c r="D131" s="38" t="s">
        <v>27</v>
      </c>
      <c r="E131" s="38" t="s">
        <v>62</v>
      </c>
      <c r="F131" s="38">
        <v>54.9</v>
      </c>
      <c r="G131" s="38" t="s">
        <v>21</v>
      </c>
      <c r="H131" s="38" t="s">
        <v>27</v>
      </c>
      <c r="I131" s="38" t="s">
        <v>33</v>
      </c>
      <c r="J131" s="38" t="s">
        <v>33</v>
      </c>
      <c r="K131" s="38" t="s">
        <v>27</v>
      </c>
    </row>
    <row r="132" spans="1:11" ht="44.25" customHeight="1" x14ac:dyDescent="0.25">
      <c r="A132" s="87"/>
      <c r="B132" s="38" t="s">
        <v>44</v>
      </c>
      <c r="C132" s="82"/>
      <c r="D132" s="38" t="s">
        <v>27</v>
      </c>
      <c r="E132" s="38" t="s">
        <v>62</v>
      </c>
      <c r="F132" s="38">
        <v>54.9</v>
      </c>
      <c r="G132" s="38" t="s">
        <v>21</v>
      </c>
      <c r="H132" s="38" t="s">
        <v>27</v>
      </c>
      <c r="I132" s="38" t="s">
        <v>33</v>
      </c>
      <c r="J132" s="38" t="s">
        <v>33</v>
      </c>
      <c r="K132" s="38" t="s">
        <v>27</v>
      </c>
    </row>
    <row r="133" spans="1:11" ht="96.75" customHeight="1" x14ac:dyDescent="0.25">
      <c r="A133" s="85">
        <v>65</v>
      </c>
      <c r="B133" s="79" t="s">
        <v>362</v>
      </c>
      <c r="C133" s="80" t="s">
        <v>363</v>
      </c>
      <c r="D133" s="38">
        <v>1057406.72</v>
      </c>
      <c r="E133" s="38" t="s">
        <v>364</v>
      </c>
      <c r="F133" s="38" t="s">
        <v>365</v>
      </c>
      <c r="G133" s="38" t="s">
        <v>75</v>
      </c>
      <c r="H133" s="38" t="s">
        <v>27</v>
      </c>
      <c r="I133" s="38" t="s">
        <v>33</v>
      </c>
      <c r="J133" s="38" t="s">
        <v>33</v>
      </c>
      <c r="K133" s="38" t="s">
        <v>27</v>
      </c>
    </row>
    <row r="134" spans="1:11" ht="63.75" x14ac:dyDescent="0.25">
      <c r="A134" s="87"/>
      <c r="B134" s="38" t="s">
        <v>23</v>
      </c>
      <c r="C134" s="82"/>
      <c r="D134" s="38">
        <v>1150224.98</v>
      </c>
      <c r="E134" s="38" t="s">
        <v>366</v>
      </c>
      <c r="F134" s="38" t="s">
        <v>367</v>
      </c>
      <c r="G134" s="38" t="s">
        <v>75</v>
      </c>
      <c r="H134" s="38" t="s">
        <v>39</v>
      </c>
      <c r="I134" s="38">
        <v>51.1</v>
      </c>
      <c r="J134" s="38" t="s">
        <v>21</v>
      </c>
      <c r="K134" s="38" t="s">
        <v>368</v>
      </c>
    </row>
    <row r="135" spans="1:11" ht="102.75" customHeight="1" x14ac:dyDescent="0.25">
      <c r="A135" s="85">
        <v>66</v>
      </c>
      <c r="B135" s="79" t="s">
        <v>369</v>
      </c>
      <c r="C135" s="80" t="s">
        <v>370</v>
      </c>
      <c r="D135" s="38">
        <v>1101821.28</v>
      </c>
      <c r="E135" s="38" t="s">
        <v>371</v>
      </c>
      <c r="F135" s="38" t="s">
        <v>372</v>
      </c>
      <c r="G135" s="38" t="s">
        <v>38</v>
      </c>
      <c r="H135" s="38" t="s">
        <v>373</v>
      </c>
      <c r="I135" s="38" t="s">
        <v>374</v>
      </c>
      <c r="J135" s="38" t="s">
        <v>120</v>
      </c>
      <c r="K135" s="38" t="s">
        <v>375</v>
      </c>
    </row>
    <row r="136" spans="1:11" ht="89.25" x14ac:dyDescent="0.25">
      <c r="A136" s="87"/>
      <c r="B136" s="38" t="s">
        <v>23</v>
      </c>
      <c r="C136" s="82"/>
      <c r="D136" s="38">
        <v>1787234.56</v>
      </c>
      <c r="E136" s="38" t="s">
        <v>376</v>
      </c>
      <c r="F136" s="38" t="s">
        <v>377</v>
      </c>
      <c r="G136" s="38" t="s">
        <v>126</v>
      </c>
      <c r="H136" s="38" t="s">
        <v>27</v>
      </c>
      <c r="I136" s="38" t="s">
        <v>33</v>
      </c>
      <c r="J136" s="38" t="s">
        <v>33</v>
      </c>
      <c r="K136" s="38" t="s">
        <v>378</v>
      </c>
    </row>
    <row r="137" spans="1:11" ht="140.25" x14ac:dyDescent="0.25">
      <c r="A137" s="94">
        <v>67</v>
      </c>
      <c r="B137" s="79" t="s">
        <v>379</v>
      </c>
      <c r="C137" s="38" t="s">
        <v>380</v>
      </c>
      <c r="D137" s="38">
        <v>905347.11</v>
      </c>
      <c r="E137" s="38" t="s">
        <v>39</v>
      </c>
      <c r="F137" s="38">
        <v>42.4</v>
      </c>
      <c r="G137" s="38" t="s">
        <v>21</v>
      </c>
      <c r="H137" s="38" t="s">
        <v>27</v>
      </c>
      <c r="I137" s="38" t="s">
        <v>33</v>
      </c>
      <c r="J137" s="38" t="s">
        <v>33</v>
      </c>
      <c r="K137" s="38" t="s">
        <v>27</v>
      </c>
    </row>
    <row r="138" spans="1:11" ht="72" customHeight="1" x14ac:dyDescent="0.25">
      <c r="A138" s="85">
        <v>68</v>
      </c>
      <c r="B138" s="79" t="s">
        <v>381</v>
      </c>
      <c r="C138" s="80" t="s">
        <v>382</v>
      </c>
      <c r="D138" s="38">
        <v>770341.65</v>
      </c>
      <c r="E138" s="38" t="s">
        <v>39</v>
      </c>
      <c r="F138" s="38">
        <v>51.1</v>
      </c>
      <c r="G138" s="38" t="s">
        <v>21</v>
      </c>
      <c r="H138" s="38" t="s">
        <v>27</v>
      </c>
      <c r="I138" s="38" t="s">
        <v>33</v>
      </c>
      <c r="J138" s="38" t="s">
        <v>33</v>
      </c>
      <c r="K138" s="38" t="s">
        <v>383</v>
      </c>
    </row>
    <row r="139" spans="1:11" ht="32.25" customHeight="1" x14ac:dyDescent="0.25">
      <c r="A139" s="86"/>
      <c r="B139" s="38" t="s">
        <v>23</v>
      </c>
      <c r="C139" s="81"/>
      <c r="D139" s="38">
        <v>456281</v>
      </c>
      <c r="E139" s="38" t="s">
        <v>27</v>
      </c>
      <c r="F139" s="38" t="s">
        <v>33</v>
      </c>
      <c r="G139" s="38" t="s">
        <v>33</v>
      </c>
      <c r="H139" s="38" t="s">
        <v>39</v>
      </c>
      <c r="I139" s="38">
        <v>51.1</v>
      </c>
      <c r="J139" s="38" t="s">
        <v>21</v>
      </c>
      <c r="K139" s="38" t="s">
        <v>27</v>
      </c>
    </row>
    <row r="140" spans="1:11" ht="37.5" customHeight="1" x14ac:dyDescent="0.25">
      <c r="A140" s="87"/>
      <c r="B140" s="38" t="s">
        <v>44</v>
      </c>
      <c r="C140" s="82"/>
      <c r="D140" s="38" t="s">
        <v>27</v>
      </c>
      <c r="E140" s="38" t="s">
        <v>27</v>
      </c>
      <c r="F140" s="38" t="s">
        <v>33</v>
      </c>
      <c r="G140" s="38" t="s">
        <v>33</v>
      </c>
      <c r="H140" s="38" t="s">
        <v>39</v>
      </c>
      <c r="I140" s="38">
        <v>51.1</v>
      </c>
      <c r="J140" s="38" t="s">
        <v>21</v>
      </c>
      <c r="K140" s="38" t="s">
        <v>27</v>
      </c>
    </row>
    <row r="141" spans="1:11" ht="88.5" customHeight="1" x14ac:dyDescent="0.25">
      <c r="A141" s="85">
        <v>69</v>
      </c>
      <c r="B141" s="79" t="s">
        <v>384</v>
      </c>
      <c r="C141" s="80" t="s">
        <v>385</v>
      </c>
      <c r="D141" s="38">
        <v>655455.41</v>
      </c>
      <c r="E141" s="38" t="s">
        <v>386</v>
      </c>
      <c r="F141" s="38" t="s">
        <v>387</v>
      </c>
      <c r="G141" s="38" t="s">
        <v>38</v>
      </c>
      <c r="H141" s="38" t="s">
        <v>27</v>
      </c>
      <c r="I141" s="38" t="s">
        <v>33</v>
      </c>
      <c r="J141" s="38" t="s">
        <v>33</v>
      </c>
      <c r="K141" s="38" t="s">
        <v>27</v>
      </c>
    </row>
    <row r="142" spans="1:11" ht="42" customHeight="1" x14ac:dyDescent="0.25">
      <c r="A142" s="87"/>
      <c r="B142" s="38" t="s">
        <v>44</v>
      </c>
      <c r="C142" s="82"/>
      <c r="D142" s="38" t="s">
        <v>27</v>
      </c>
      <c r="E142" s="38" t="s">
        <v>27</v>
      </c>
      <c r="F142" s="38" t="s">
        <v>33</v>
      </c>
      <c r="G142" s="38" t="s">
        <v>33</v>
      </c>
      <c r="H142" s="38" t="s">
        <v>141</v>
      </c>
      <c r="I142" s="38" t="s">
        <v>388</v>
      </c>
      <c r="J142" s="38"/>
      <c r="K142" s="38" t="s">
        <v>27</v>
      </c>
    </row>
    <row r="143" spans="1:11" ht="140.25" x14ac:dyDescent="0.25">
      <c r="A143" s="94">
        <v>70</v>
      </c>
      <c r="B143" s="79" t="s">
        <v>389</v>
      </c>
      <c r="C143" s="38" t="s">
        <v>390</v>
      </c>
      <c r="D143" s="38">
        <v>729825.73</v>
      </c>
      <c r="E143" s="38" t="s">
        <v>27</v>
      </c>
      <c r="F143" s="38" t="s">
        <v>33</v>
      </c>
      <c r="G143" s="38" t="s">
        <v>33</v>
      </c>
      <c r="H143" s="38" t="s">
        <v>39</v>
      </c>
      <c r="I143" s="38">
        <v>46.1</v>
      </c>
      <c r="J143" s="38" t="s">
        <v>21</v>
      </c>
      <c r="K143" s="38" t="s">
        <v>27</v>
      </c>
    </row>
    <row r="144" spans="1:11" ht="153" x14ac:dyDescent="0.25">
      <c r="A144" s="94">
        <v>71</v>
      </c>
      <c r="B144" s="79" t="s">
        <v>391</v>
      </c>
      <c r="C144" s="38" t="s">
        <v>392</v>
      </c>
      <c r="D144" s="38">
        <v>1031005.12</v>
      </c>
      <c r="E144" s="38" t="s">
        <v>27</v>
      </c>
      <c r="F144" s="38" t="s">
        <v>33</v>
      </c>
      <c r="G144" s="38" t="s">
        <v>33</v>
      </c>
      <c r="H144" s="38" t="s">
        <v>39</v>
      </c>
      <c r="I144" s="38">
        <v>56.3</v>
      </c>
      <c r="J144" s="38" t="s">
        <v>21</v>
      </c>
      <c r="K144" s="38" t="s">
        <v>27</v>
      </c>
    </row>
    <row r="145" spans="1:11" ht="88.5" customHeight="1" x14ac:dyDescent="0.25">
      <c r="A145" s="85">
        <v>72</v>
      </c>
      <c r="B145" s="79" t="s">
        <v>393</v>
      </c>
      <c r="C145" s="80" t="s">
        <v>394</v>
      </c>
      <c r="D145" s="38">
        <v>561013.42000000004</v>
      </c>
      <c r="E145" s="38" t="s">
        <v>395</v>
      </c>
      <c r="F145" s="38" t="s">
        <v>396</v>
      </c>
      <c r="G145" s="38" t="s">
        <v>38</v>
      </c>
      <c r="H145" s="38" t="s">
        <v>27</v>
      </c>
      <c r="I145" s="38" t="s">
        <v>33</v>
      </c>
      <c r="J145" s="38" t="s">
        <v>33</v>
      </c>
      <c r="K145" s="38" t="s">
        <v>397</v>
      </c>
    </row>
    <row r="146" spans="1:11" ht="76.5" x14ac:dyDescent="0.25">
      <c r="A146" s="87"/>
      <c r="B146" s="38" t="s">
        <v>44</v>
      </c>
      <c r="C146" s="82"/>
      <c r="D146" s="38" t="s">
        <v>27</v>
      </c>
      <c r="E146" s="38" t="s">
        <v>27</v>
      </c>
      <c r="F146" s="38" t="s">
        <v>33</v>
      </c>
      <c r="G146" s="38" t="s">
        <v>33</v>
      </c>
      <c r="H146" s="38" t="s">
        <v>398</v>
      </c>
      <c r="I146" s="38" t="s">
        <v>399</v>
      </c>
      <c r="J146" s="38"/>
      <c r="K146" s="38" t="s">
        <v>27</v>
      </c>
    </row>
    <row r="147" spans="1:11" ht="69.75" customHeight="1" x14ac:dyDescent="0.25">
      <c r="A147" s="85">
        <v>73</v>
      </c>
      <c r="B147" s="79" t="s">
        <v>400</v>
      </c>
      <c r="C147" s="80" t="s">
        <v>401</v>
      </c>
      <c r="D147" s="38">
        <v>718145.62</v>
      </c>
      <c r="E147" s="38" t="s">
        <v>402</v>
      </c>
      <c r="F147" s="38" t="s">
        <v>403</v>
      </c>
      <c r="G147" s="38" t="s">
        <v>38</v>
      </c>
      <c r="H147" s="38" t="s">
        <v>27</v>
      </c>
      <c r="I147" s="38" t="s">
        <v>33</v>
      </c>
      <c r="J147" s="38" t="s">
        <v>33</v>
      </c>
      <c r="K147" s="38" t="s">
        <v>27</v>
      </c>
    </row>
    <row r="148" spans="1:11" ht="51.75" customHeight="1" x14ac:dyDescent="0.25">
      <c r="A148" s="86"/>
      <c r="B148" s="38" t="s">
        <v>23</v>
      </c>
      <c r="C148" s="81"/>
      <c r="D148" s="38" t="s">
        <v>27</v>
      </c>
      <c r="E148" s="38" t="s">
        <v>402</v>
      </c>
      <c r="F148" s="38" t="s">
        <v>403</v>
      </c>
      <c r="G148" s="38" t="s">
        <v>38</v>
      </c>
      <c r="H148" s="38" t="s">
        <v>27</v>
      </c>
      <c r="I148" s="38" t="s">
        <v>33</v>
      </c>
      <c r="J148" s="38" t="s">
        <v>33</v>
      </c>
      <c r="K148" s="38" t="s">
        <v>404</v>
      </c>
    </row>
    <row r="149" spans="1:11" ht="55.5" customHeight="1" x14ac:dyDescent="0.25">
      <c r="A149" s="87"/>
      <c r="B149" s="38" t="s">
        <v>44</v>
      </c>
      <c r="C149" s="82"/>
      <c r="D149" s="38" t="s">
        <v>27</v>
      </c>
      <c r="E149" s="38" t="s">
        <v>20</v>
      </c>
      <c r="F149" s="38">
        <v>1000</v>
      </c>
      <c r="G149" s="38" t="s">
        <v>21</v>
      </c>
      <c r="H149" s="38" t="s">
        <v>39</v>
      </c>
      <c r="I149" s="38">
        <v>43.4</v>
      </c>
      <c r="J149" s="38" t="s">
        <v>21</v>
      </c>
      <c r="K149" s="38" t="s">
        <v>27</v>
      </c>
    </row>
    <row r="150" spans="1:11" ht="108" customHeight="1" x14ac:dyDescent="0.25">
      <c r="A150" s="85">
        <v>74</v>
      </c>
      <c r="B150" s="79" t="s">
        <v>405</v>
      </c>
      <c r="C150" s="80" t="s">
        <v>406</v>
      </c>
      <c r="D150" s="38">
        <v>674845.3</v>
      </c>
      <c r="E150" s="38" t="s">
        <v>27</v>
      </c>
      <c r="F150" s="38" t="s">
        <v>33</v>
      </c>
      <c r="G150" s="38" t="s">
        <v>33</v>
      </c>
      <c r="H150" s="38" t="s">
        <v>141</v>
      </c>
      <c r="I150" s="38" t="s">
        <v>407</v>
      </c>
      <c r="J150" s="38" t="s">
        <v>38</v>
      </c>
      <c r="K150" s="38" t="s">
        <v>27</v>
      </c>
    </row>
    <row r="151" spans="1:11" ht="36" customHeight="1" x14ac:dyDescent="0.25">
      <c r="A151" s="87"/>
      <c r="B151" s="38" t="s">
        <v>44</v>
      </c>
      <c r="C151" s="82"/>
      <c r="D151" s="38" t="s">
        <v>27</v>
      </c>
      <c r="E151" s="38" t="s">
        <v>27</v>
      </c>
      <c r="F151" s="38" t="s">
        <v>33</v>
      </c>
      <c r="G151" s="38" t="s">
        <v>33</v>
      </c>
      <c r="H151" s="38" t="s">
        <v>39</v>
      </c>
      <c r="I151" s="38">
        <v>56.9</v>
      </c>
      <c r="J151" s="38" t="s">
        <v>21</v>
      </c>
      <c r="K151" s="38" t="s">
        <v>27</v>
      </c>
    </row>
    <row r="152" spans="1:11" ht="105" customHeight="1" x14ac:dyDescent="0.25">
      <c r="A152" s="85">
        <v>75</v>
      </c>
      <c r="B152" s="79" t="s">
        <v>408</v>
      </c>
      <c r="C152" s="80" t="s">
        <v>409</v>
      </c>
      <c r="D152" s="38">
        <v>792234.49</v>
      </c>
      <c r="E152" s="38" t="s">
        <v>73</v>
      </c>
      <c r="F152" s="38" t="s">
        <v>410</v>
      </c>
      <c r="G152" s="38" t="s">
        <v>75</v>
      </c>
      <c r="H152" s="38" t="s">
        <v>27</v>
      </c>
      <c r="I152" s="38" t="s">
        <v>33</v>
      </c>
      <c r="J152" s="38" t="s">
        <v>33</v>
      </c>
      <c r="K152" s="38" t="s">
        <v>411</v>
      </c>
    </row>
    <row r="153" spans="1:11" ht="48.75" customHeight="1" x14ac:dyDescent="0.25">
      <c r="A153" s="87"/>
      <c r="B153" s="38" t="s">
        <v>23</v>
      </c>
      <c r="C153" s="82"/>
      <c r="D153" s="38">
        <v>309600</v>
      </c>
      <c r="E153" s="38" t="s">
        <v>412</v>
      </c>
      <c r="F153" s="38" t="s">
        <v>413</v>
      </c>
      <c r="G153" s="38" t="s">
        <v>38</v>
      </c>
      <c r="H153" s="38" t="s">
        <v>39</v>
      </c>
      <c r="I153" s="38">
        <v>78.2</v>
      </c>
      <c r="J153" s="38" t="s">
        <v>21</v>
      </c>
      <c r="K153" s="38" t="s">
        <v>414</v>
      </c>
    </row>
    <row r="154" spans="1:11" ht="69" customHeight="1" x14ac:dyDescent="0.25">
      <c r="A154" s="85">
        <v>76</v>
      </c>
      <c r="B154" s="79" t="s">
        <v>415</v>
      </c>
      <c r="C154" s="80" t="s">
        <v>416</v>
      </c>
      <c r="D154" s="38">
        <v>1136101.67</v>
      </c>
      <c r="E154" s="38" t="s">
        <v>417</v>
      </c>
      <c r="F154" s="38" t="s">
        <v>418</v>
      </c>
      <c r="G154" s="38" t="s">
        <v>75</v>
      </c>
      <c r="H154" s="38" t="s">
        <v>39</v>
      </c>
      <c r="I154" s="38">
        <v>60</v>
      </c>
      <c r="J154" s="38" t="s">
        <v>21</v>
      </c>
      <c r="K154" s="38" t="s">
        <v>419</v>
      </c>
    </row>
    <row r="155" spans="1:11" ht="48" customHeight="1" x14ac:dyDescent="0.25">
      <c r="A155" s="86"/>
      <c r="B155" s="38" t="s">
        <v>23</v>
      </c>
      <c r="C155" s="81"/>
      <c r="D155" s="38">
        <v>587608.82999999996</v>
      </c>
      <c r="E155" s="38" t="s">
        <v>420</v>
      </c>
      <c r="F155" s="38" t="s">
        <v>421</v>
      </c>
      <c r="G155" s="38" t="s">
        <v>38</v>
      </c>
      <c r="H155" s="38" t="s">
        <v>27</v>
      </c>
      <c r="I155" s="38" t="s">
        <v>33</v>
      </c>
      <c r="J155" s="38" t="s">
        <v>33</v>
      </c>
      <c r="K155" s="38" t="s">
        <v>422</v>
      </c>
    </row>
    <row r="156" spans="1:11" ht="42" customHeight="1" x14ac:dyDescent="0.25">
      <c r="A156" s="87"/>
      <c r="B156" s="38" t="s">
        <v>44</v>
      </c>
      <c r="C156" s="82"/>
      <c r="D156" s="38" t="s">
        <v>27</v>
      </c>
      <c r="E156" s="38" t="s">
        <v>27</v>
      </c>
      <c r="F156" s="38" t="s">
        <v>33</v>
      </c>
      <c r="G156" s="38" t="s">
        <v>33</v>
      </c>
      <c r="H156" s="38" t="s">
        <v>39</v>
      </c>
      <c r="I156" s="38">
        <v>60</v>
      </c>
      <c r="J156" s="38" t="s">
        <v>21</v>
      </c>
      <c r="K156" s="38" t="s">
        <v>27</v>
      </c>
    </row>
    <row r="157" spans="1:11" ht="140.25" x14ac:dyDescent="0.25">
      <c r="A157" s="94">
        <v>77</v>
      </c>
      <c r="B157" s="79" t="s">
        <v>423</v>
      </c>
      <c r="C157" s="38" t="s">
        <v>424</v>
      </c>
      <c r="D157" s="38">
        <v>803341.82</v>
      </c>
      <c r="E157" s="38" t="s">
        <v>425</v>
      </c>
      <c r="F157" s="38" t="s">
        <v>426</v>
      </c>
      <c r="G157" s="38" t="s">
        <v>75</v>
      </c>
      <c r="H157" s="38" t="s">
        <v>27</v>
      </c>
      <c r="I157" s="38" t="s">
        <v>33</v>
      </c>
      <c r="J157" s="38" t="s">
        <v>33</v>
      </c>
      <c r="K157" s="38" t="s">
        <v>181</v>
      </c>
    </row>
    <row r="158" spans="1:11" ht="85.5" customHeight="1" x14ac:dyDescent="0.25">
      <c r="A158" s="85">
        <v>78</v>
      </c>
      <c r="B158" s="79" t="s">
        <v>427</v>
      </c>
      <c r="C158" s="80" t="s">
        <v>428</v>
      </c>
      <c r="D158" s="38">
        <v>657885.92000000004</v>
      </c>
      <c r="E158" s="38" t="s">
        <v>27</v>
      </c>
      <c r="F158" s="38" t="s">
        <v>33</v>
      </c>
      <c r="G158" s="38" t="s">
        <v>33</v>
      </c>
      <c r="H158" s="38" t="s">
        <v>244</v>
      </c>
      <c r="I158" s="38" t="s">
        <v>429</v>
      </c>
      <c r="J158" s="38" t="s">
        <v>38</v>
      </c>
      <c r="K158" s="38" t="s">
        <v>27</v>
      </c>
    </row>
    <row r="159" spans="1:11" ht="38.25" x14ac:dyDescent="0.25">
      <c r="A159" s="87"/>
      <c r="B159" s="38" t="s">
        <v>44</v>
      </c>
      <c r="C159" s="82"/>
      <c r="D159" s="38">
        <v>50136.65</v>
      </c>
      <c r="E159" s="38" t="s">
        <v>27</v>
      </c>
      <c r="F159" s="38" t="s">
        <v>33</v>
      </c>
      <c r="G159" s="38" t="s">
        <v>33</v>
      </c>
      <c r="H159" s="38" t="s">
        <v>244</v>
      </c>
      <c r="I159" s="38" t="s">
        <v>429</v>
      </c>
      <c r="J159" s="38" t="s">
        <v>38</v>
      </c>
      <c r="K159" s="38" t="s">
        <v>27</v>
      </c>
    </row>
    <row r="160" spans="1:11" ht="92.25" customHeight="1" x14ac:dyDescent="0.25">
      <c r="A160" s="85">
        <v>79</v>
      </c>
      <c r="B160" s="79" t="s">
        <v>430</v>
      </c>
      <c r="C160" s="80" t="s">
        <v>431</v>
      </c>
      <c r="D160" s="38">
        <v>708388.8</v>
      </c>
      <c r="E160" s="38" t="s">
        <v>364</v>
      </c>
      <c r="F160" s="38" t="s">
        <v>432</v>
      </c>
      <c r="G160" s="38" t="s">
        <v>75</v>
      </c>
      <c r="H160" s="38" t="s">
        <v>141</v>
      </c>
      <c r="I160" s="38" t="s">
        <v>433</v>
      </c>
      <c r="J160" s="38" t="s">
        <v>38</v>
      </c>
      <c r="K160" s="38" t="s">
        <v>434</v>
      </c>
    </row>
    <row r="161" spans="1:11" ht="48.75" customHeight="1" x14ac:dyDescent="0.25">
      <c r="A161" s="87"/>
      <c r="B161" s="38" t="s">
        <v>23</v>
      </c>
      <c r="C161" s="82"/>
      <c r="D161" s="38">
        <v>118800</v>
      </c>
      <c r="E161" s="38" t="s">
        <v>435</v>
      </c>
      <c r="F161" s="38">
        <v>47</v>
      </c>
      <c r="G161" s="38" t="s">
        <v>21</v>
      </c>
      <c r="H161" s="38" t="s">
        <v>39</v>
      </c>
      <c r="I161" s="38">
        <v>100</v>
      </c>
      <c r="J161" s="38" t="s">
        <v>21</v>
      </c>
      <c r="K161" s="38" t="s">
        <v>27</v>
      </c>
    </row>
    <row r="162" spans="1:11" ht="78.75" customHeight="1" x14ac:dyDescent="0.25">
      <c r="A162" s="85">
        <v>80</v>
      </c>
      <c r="B162" s="79" t="s">
        <v>436</v>
      </c>
      <c r="C162" s="80" t="s">
        <v>437</v>
      </c>
      <c r="D162" s="38">
        <v>593107.49</v>
      </c>
      <c r="E162" s="38" t="s">
        <v>402</v>
      </c>
      <c r="F162" s="38" t="s">
        <v>438</v>
      </c>
      <c r="G162" s="38" t="s">
        <v>38</v>
      </c>
      <c r="H162" s="38" t="s">
        <v>39</v>
      </c>
      <c r="I162" s="38">
        <v>46.7</v>
      </c>
      <c r="J162" s="38" t="s">
        <v>21</v>
      </c>
      <c r="K162" s="38" t="s">
        <v>27</v>
      </c>
    </row>
    <row r="163" spans="1:11" ht="51" x14ac:dyDescent="0.25">
      <c r="A163" s="86"/>
      <c r="B163" s="38" t="s">
        <v>23</v>
      </c>
      <c r="C163" s="81"/>
      <c r="D163" s="38">
        <v>240000</v>
      </c>
      <c r="E163" s="38" t="s">
        <v>39</v>
      </c>
      <c r="F163" s="38">
        <v>46.7</v>
      </c>
      <c r="G163" s="38" t="s">
        <v>21</v>
      </c>
      <c r="H163" s="38" t="s">
        <v>439</v>
      </c>
      <c r="I163" s="38" t="s">
        <v>440</v>
      </c>
      <c r="J163" s="38" t="s">
        <v>120</v>
      </c>
      <c r="K163" s="38" t="s">
        <v>441</v>
      </c>
    </row>
    <row r="164" spans="1:11" ht="76.5" x14ac:dyDescent="0.25">
      <c r="A164" s="87"/>
      <c r="B164" s="38" t="s">
        <v>44</v>
      </c>
      <c r="C164" s="82"/>
      <c r="D164" s="38" t="s">
        <v>27</v>
      </c>
      <c r="E164" s="38" t="s">
        <v>27</v>
      </c>
      <c r="F164" s="38" t="s">
        <v>33</v>
      </c>
      <c r="G164" s="38" t="s">
        <v>33</v>
      </c>
      <c r="H164" s="38" t="s">
        <v>442</v>
      </c>
      <c r="I164" s="38" t="s">
        <v>443</v>
      </c>
      <c r="J164" s="38" t="s">
        <v>32</v>
      </c>
      <c r="K164" s="38" t="s">
        <v>27</v>
      </c>
    </row>
    <row r="165" spans="1:11" ht="140.25" x14ac:dyDescent="0.25">
      <c r="A165" s="94">
        <v>81</v>
      </c>
      <c r="B165" s="79" t="s">
        <v>444</v>
      </c>
      <c r="C165" s="38" t="s">
        <v>445</v>
      </c>
      <c r="D165" s="38">
        <v>761201.22</v>
      </c>
      <c r="E165" s="38" t="s">
        <v>27</v>
      </c>
      <c r="F165" s="38" t="s">
        <v>33</v>
      </c>
      <c r="G165" s="38" t="s">
        <v>33</v>
      </c>
      <c r="H165" s="38" t="s">
        <v>39</v>
      </c>
      <c r="I165" s="38">
        <v>27.9</v>
      </c>
      <c r="J165" s="38" t="s">
        <v>21</v>
      </c>
      <c r="K165" s="38" t="s">
        <v>27</v>
      </c>
    </row>
    <row r="166" spans="1:11" ht="140.25" x14ac:dyDescent="0.25">
      <c r="A166" s="94">
        <v>82</v>
      </c>
      <c r="B166" s="79" t="s">
        <v>446</v>
      </c>
      <c r="C166" s="38" t="s">
        <v>447</v>
      </c>
      <c r="D166" s="38">
        <v>627322.99</v>
      </c>
      <c r="E166" s="38" t="s">
        <v>39</v>
      </c>
      <c r="F166" s="38">
        <v>44.8</v>
      </c>
      <c r="G166" s="38" t="s">
        <v>21</v>
      </c>
      <c r="H166" s="38" t="s">
        <v>27</v>
      </c>
      <c r="I166" s="38" t="s">
        <v>33</v>
      </c>
      <c r="J166" s="38" t="s">
        <v>33</v>
      </c>
      <c r="K166" s="38" t="s">
        <v>448</v>
      </c>
    </row>
    <row r="167" spans="1:11" ht="126" customHeight="1" x14ac:dyDescent="0.25">
      <c r="A167" s="85">
        <v>83</v>
      </c>
      <c r="B167" s="79" t="s">
        <v>449</v>
      </c>
      <c r="C167" s="80" t="s">
        <v>450</v>
      </c>
      <c r="D167" s="38">
        <v>1148054</v>
      </c>
      <c r="E167" s="38" t="s">
        <v>39</v>
      </c>
      <c r="F167" s="38">
        <v>40.9</v>
      </c>
      <c r="G167" s="38" t="s">
        <v>21</v>
      </c>
      <c r="H167" s="38" t="s">
        <v>39</v>
      </c>
      <c r="I167" s="38">
        <v>63.8</v>
      </c>
      <c r="J167" s="38" t="s">
        <v>21</v>
      </c>
      <c r="K167" s="38" t="s">
        <v>451</v>
      </c>
    </row>
    <row r="168" spans="1:11" ht="38.25" customHeight="1" x14ac:dyDescent="0.25">
      <c r="A168" s="87"/>
      <c r="B168" s="38" t="s">
        <v>44</v>
      </c>
      <c r="C168" s="82"/>
      <c r="D168" s="38" t="s">
        <v>27</v>
      </c>
      <c r="E168" s="38" t="s">
        <v>27</v>
      </c>
      <c r="F168" s="38" t="s">
        <v>33</v>
      </c>
      <c r="G168" s="38" t="s">
        <v>33</v>
      </c>
      <c r="H168" s="38" t="s">
        <v>39</v>
      </c>
      <c r="I168" s="38">
        <v>63.8</v>
      </c>
      <c r="J168" s="38" t="s">
        <v>21</v>
      </c>
      <c r="K168" s="38" t="s">
        <v>27</v>
      </c>
    </row>
    <row r="169" spans="1:11" ht="57.75" customHeight="1" x14ac:dyDescent="0.25">
      <c r="A169" s="85">
        <v>84</v>
      </c>
      <c r="B169" s="79" t="s">
        <v>452</v>
      </c>
      <c r="C169" s="80" t="s">
        <v>453</v>
      </c>
      <c r="D169" s="38">
        <v>752514.09</v>
      </c>
      <c r="E169" s="38" t="s">
        <v>130</v>
      </c>
      <c r="F169" s="38">
        <v>74</v>
      </c>
      <c r="G169" s="38" t="s">
        <v>21</v>
      </c>
      <c r="H169" s="38" t="s">
        <v>27</v>
      </c>
      <c r="I169" s="38" t="s">
        <v>33</v>
      </c>
      <c r="J169" s="38" t="s">
        <v>33</v>
      </c>
      <c r="K169" s="38" t="s">
        <v>27</v>
      </c>
    </row>
    <row r="170" spans="1:11" ht="47.25" customHeight="1" x14ac:dyDescent="0.25">
      <c r="A170" s="86"/>
      <c r="B170" s="38" t="s">
        <v>23</v>
      </c>
      <c r="C170" s="81"/>
      <c r="D170" s="38">
        <v>1373671.08</v>
      </c>
      <c r="E170" s="38" t="s">
        <v>130</v>
      </c>
      <c r="F170" s="38">
        <v>74</v>
      </c>
      <c r="G170" s="38" t="s">
        <v>21</v>
      </c>
      <c r="H170" s="38" t="s">
        <v>27</v>
      </c>
      <c r="I170" s="38" t="s">
        <v>33</v>
      </c>
      <c r="J170" s="38" t="s">
        <v>33</v>
      </c>
      <c r="K170" s="38" t="s">
        <v>454</v>
      </c>
    </row>
    <row r="171" spans="1:11" ht="44.25" customHeight="1" x14ac:dyDescent="0.25">
      <c r="A171" s="86"/>
      <c r="B171" s="38" t="s">
        <v>44</v>
      </c>
      <c r="C171" s="81"/>
      <c r="D171" s="38" t="s">
        <v>27</v>
      </c>
      <c r="E171" s="38" t="s">
        <v>208</v>
      </c>
      <c r="F171" s="38">
        <v>62.4</v>
      </c>
      <c r="G171" s="38" t="s">
        <v>21</v>
      </c>
      <c r="H171" s="38" t="s">
        <v>39</v>
      </c>
      <c r="I171" s="38">
        <v>74</v>
      </c>
      <c r="J171" s="38" t="s">
        <v>21</v>
      </c>
      <c r="K171" s="38" t="s">
        <v>27</v>
      </c>
    </row>
    <row r="172" spans="1:11" ht="39.75" customHeight="1" x14ac:dyDescent="0.25">
      <c r="A172" s="87"/>
      <c r="B172" s="38" t="s">
        <v>44</v>
      </c>
      <c r="C172" s="82"/>
      <c r="D172" s="38" t="s">
        <v>27</v>
      </c>
      <c r="E172" s="38" t="s">
        <v>208</v>
      </c>
      <c r="F172" s="38">
        <v>62.4</v>
      </c>
      <c r="G172" s="38" t="s">
        <v>21</v>
      </c>
      <c r="H172" s="38" t="s">
        <v>39</v>
      </c>
      <c r="I172" s="38">
        <v>74</v>
      </c>
      <c r="J172" s="38" t="s">
        <v>21</v>
      </c>
      <c r="K172" s="38" t="s">
        <v>27</v>
      </c>
    </row>
    <row r="173" spans="1:11" ht="124.5" customHeight="1" x14ac:dyDescent="0.25">
      <c r="A173" s="85">
        <v>85</v>
      </c>
      <c r="B173" s="79" t="s">
        <v>455</v>
      </c>
      <c r="C173" s="80" t="s">
        <v>456</v>
      </c>
      <c r="D173" s="38">
        <v>1414203.12</v>
      </c>
      <c r="E173" s="38" t="s">
        <v>457</v>
      </c>
      <c r="F173" s="38" t="s">
        <v>458</v>
      </c>
      <c r="G173" s="38" t="s">
        <v>459</v>
      </c>
      <c r="H173" s="38" t="s">
        <v>27</v>
      </c>
      <c r="I173" s="38" t="s">
        <v>33</v>
      </c>
      <c r="J173" s="38" t="s">
        <v>33</v>
      </c>
      <c r="K173" s="38" t="s">
        <v>97</v>
      </c>
    </row>
    <row r="174" spans="1:11" ht="38.25" x14ac:dyDescent="0.25">
      <c r="A174" s="87"/>
      <c r="B174" s="38" t="s">
        <v>23</v>
      </c>
      <c r="C174" s="82"/>
      <c r="D174" s="38">
        <v>1848642.87</v>
      </c>
      <c r="E174" s="38" t="s">
        <v>412</v>
      </c>
      <c r="F174" s="38" t="s">
        <v>460</v>
      </c>
      <c r="G174" s="38" t="s">
        <v>38</v>
      </c>
      <c r="H174" s="38" t="s">
        <v>27</v>
      </c>
      <c r="I174" s="38" t="s">
        <v>33</v>
      </c>
      <c r="J174" s="38" t="s">
        <v>33</v>
      </c>
      <c r="K174" s="38" t="s">
        <v>27</v>
      </c>
    </row>
    <row r="175" spans="1:11" ht="55.5" customHeight="1" x14ac:dyDescent="0.25">
      <c r="A175" s="85">
        <v>86</v>
      </c>
      <c r="B175" s="79" t="s">
        <v>461</v>
      </c>
      <c r="C175" s="80" t="s">
        <v>462</v>
      </c>
      <c r="D175" s="38">
        <v>1134705.3700000001</v>
      </c>
      <c r="E175" s="38" t="s">
        <v>463</v>
      </c>
      <c r="F175" s="38" t="s">
        <v>464</v>
      </c>
      <c r="G175" s="38" t="s">
        <v>38</v>
      </c>
      <c r="H175" s="38" t="s">
        <v>27</v>
      </c>
      <c r="I175" s="38" t="s">
        <v>33</v>
      </c>
      <c r="J175" s="38" t="s">
        <v>33</v>
      </c>
      <c r="K175" s="38" t="s">
        <v>465</v>
      </c>
    </row>
    <row r="176" spans="1:11" ht="49.5" customHeight="1" x14ac:dyDescent="0.25">
      <c r="A176" s="86"/>
      <c r="B176" s="38" t="s">
        <v>23</v>
      </c>
      <c r="C176" s="81"/>
      <c r="D176" s="38">
        <v>4279783.74</v>
      </c>
      <c r="E176" s="38" t="s">
        <v>117</v>
      </c>
      <c r="F176" s="38">
        <v>17.3</v>
      </c>
      <c r="G176" s="38" t="s">
        <v>21</v>
      </c>
      <c r="H176" s="38" t="s">
        <v>39</v>
      </c>
      <c r="I176" s="38">
        <v>86.2</v>
      </c>
      <c r="J176" s="38" t="s">
        <v>21</v>
      </c>
      <c r="K176" s="38" t="s">
        <v>27</v>
      </c>
    </row>
    <row r="177" spans="1:11" ht="38.25" x14ac:dyDescent="0.25">
      <c r="A177" s="86"/>
      <c r="B177" s="38" t="s">
        <v>44</v>
      </c>
      <c r="C177" s="81"/>
      <c r="D177" s="38">
        <v>1650000</v>
      </c>
      <c r="E177" s="38" t="s">
        <v>466</v>
      </c>
      <c r="F177" s="38" t="s">
        <v>464</v>
      </c>
      <c r="G177" s="38" t="s">
        <v>38</v>
      </c>
      <c r="H177" s="38" t="s">
        <v>27</v>
      </c>
      <c r="I177" s="38" t="s">
        <v>33</v>
      </c>
      <c r="J177" s="38" t="s">
        <v>33</v>
      </c>
      <c r="K177" s="38" t="s">
        <v>27</v>
      </c>
    </row>
    <row r="178" spans="1:11" ht="38.25" x14ac:dyDescent="0.25">
      <c r="A178" s="87"/>
      <c r="B178" s="38" t="s">
        <v>44</v>
      </c>
      <c r="C178" s="82"/>
      <c r="D178" s="38">
        <v>1650000</v>
      </c>
      <c r="E178" s="38" t="s">
        <v>466</v>
      </c>
      <c r="F178" s="38" t="s">
        <v>467</v>
      </c>
      <c r="G178" s="38" t="s">
        <v>38</v>
      </c>
      <c r="H178" s="38" t="s">
        <v>27</v>
      </c>
      <c r="I178" s="38" t="s">
        <v>33</v>
      </c>
      <c r="J178" s="38" t="s">
        <v>33</v>
      </c>
      <c r="K178" s="38" t="s">
        <v>27</v>
      </c>
    </row>
    <row r="179" spans="1:11" ht="140.25" x14ac:dyDescent="0.25">
      <c r="A179" s="94">
        <v>87</v>
      </c>
      <c r="B179" s="79" t="s">
        <v>468</v>
      </c>
      <c r="C179" s="38" t="s">
        <v>469</v>
      </c>
      <c r="D179" s="38">
        <v>716872.09</v>
      </c>
      <c r="E179" s="38" t="s">
        <v>27</v>
      </c>
      <c r="F179" s="38" t="s">
        <v>33</v>
      </c>
      <c r="G179" s="38" t="s">
        <v>33</v>
      </c>
      <c r="H179" s="38" t="s">
        <v>39</v>
      </c>
      <c r="I179" s="38">
        <v>42</v>
      </c>
      <c r="J179" s="38" t="s">
        <v>21</v>
      </c>
      <c r="K179" s="38" t="s">
        <v>27</v>
      </c>
    </row>
    <row r="180" spans="1:11" ht="88.5" customHeight="1" x14ac:dyDescent="0.25">
      <c r="A180" s="85">
        <v>88</v>
      </c>
      <c r="B180" s="79" t="s">
        <v>470</v>
      </c>
      <c r="C180" s="80" t="s">
        <v>471</v>
      </c>
      <c r="D180" s="38">
        <v>850000</v>
      </c>
      <c r="E180" s="38" t="s">
        <v>27</v>
      </c>
      <c r="F180" s="38" t="s">
        <v>33</v>
      </c>
      <c r="G180" s="38" t="s">
        <v>33</v>
      </c>
      <c r="H180" s="38" t="s">
        <v>39</v>
      </c>
      <c r="I180" s="38">
        <v>42</v>
      </c>
      <c r="J180" s="38" t="s">
        <v>21</v>
      </c>
      <c r="K180" s="38" t="s">
        <v>472</v>
      </c>
    </row>
    <row r="181" spans="1:11" ht="65.25" customHeight="1" x14ac:dyDescent="0.25">
      <c r="A181" s="87"/>
      <c r="B181" s="38" t="s">
        <v>23</v>
      </c>
      <c r="C181" s="82"/>
      <c r="D181" s="38">
        <v>150000</v>
      </c>
      <c r="E181" s="38" t="s">
        <v>27</v>
      </c>
      <c r="F181" s="38" t="s">
        <v>33</v>
      </c>
      <c r="G181" s="38" t="s">
        <v>33</v>
      </c>
      <c r="H181" s="38" t="s">
        <v>39</v>
      </c>
      <c r="I181" s="38">
        <v>42</v>
      </c>
      <c r="J181" s="38" t="s">
        <v>21</v>
      </c>
      <c r="K181" s="38" t="s">
        <v>27</v>
      </c>
    </row>
    <row r="182" spans="1:11" ht="99.75" customHeight="1" x14ac:dyDescent="0.25">
      <c r="A182" s="85">
        <v>89</v>
      </c>
      <c r="B182" s="79" t="s">
        <v>473</v>
      </c>
      <c r="C182" s="80" t="s">
        <v>474</v>
      </c>
      <c r="D182" s="38">
        <v>802157</v>
      </c>
      <c r="E182" s="38" t="s">
        <v>39</v>
      </c>
      <c r="F182" s="38">
        <v>28.7</v>
      </c>
      <c r="G182" s="38" t="s">
        <v>21</v>
      </c>
      <c r="H182" s="38" t="s">
        <v>442</v>
      </c>
      <c r="I182" s="38" t="s">
        <v>475</v>
      </c>
      <c r="J182" s="38" t="s">
        <v>32</v>
      </c>
      <c r="K182" s="38" t="s">
        <v>27</v>
      </c>
    </row>
    <row r="183" spans="1:11" ht="76.5" x14ac:dyDescent="0.25">
      <c r="A183" s="87"/>
      <c r="B183" s="38" t="s">
        <v>23</v>
      </c>
      <c r="C183" s="82"/>
      <c r="D183" s="38">
        <v>579321</v>
      </c>
      <c r="E183" s="38" t="s">
        <v>39</v>
      </c>
      <c r="F183" s="38">
        <v>47.3</v>
      </c>
      <c r="G183" s="38" t="s">
        <v>21</v>
      </c>
      <c r="H183" s="38" t="s">
        <v>442</v>
      </c>
      <c r="I183" s="38" t="s">
        <v>476</v>
      </c>
      <c r="J183" s="38" t="s">
        <v>32</v>
      </c>
      <c r="K183" s="38" t="s">
        <v>477</v>
      </c>
    </row>
    <row r="184" spans="1:11" x14ac:dyDescent="0.25">
      <c r="A184" s="95"/>
    </row>
    <row r="185" spans="1:11" x14ac:dyDescent="0.25">
      <c r="A185" s="95"/>
    </row>
    <row r="186" spans="1:11" x14ac:dyDescent="0.25">
      <c r="A186" s="95"/>
    </row>
    <row r="187" spans="1:11" x14ac:dyDescent="0.25">
      <c r="A187" s="95"/>
    </row>
    <row r="188" spans="1:11" x14ac:dyDescent="0.25">
      <c r="A188" s="95"/>
    </row>
    <row r="189" spans="1:11" x14ac:dyDescent="0.25">
      <c r="A189" s="95"/>
    </row>
    <row r="190" spans="1:11" x14ac:dyDescent="0.25">
      <c r="A190" s="95"/>
    </row>
    <row r="191" spans="1:11" x14ac:dyDescent="0.25">
      <c r="A191" s="95"/>
    </row>
    <row r="192" spans="1:11" x14ac:dyDescent="0.25">
      <c r="A192" s="95"/>
    </row>
    <row r="193" spans="1:1" x14ac:dyDescent="0.25">
      <c r="A193" s="95"/>
    </row>
    <row r="194" spans="1:1" x14ac:dyDescent="0.25">
      <c r="A194" s="95"/>
    </row>
    <row r="195" spans="1:1" x14ac:dyDescent="0.25">
      <c r="A195" s="95"/>
    </row>
    <row r="196" spans="1:1" x14ac:dyDescent="0.25">
      <c r="A196" s="95"/>
    </row>
    <row r="197" spans="1:1" x14ac:dyDescent="0.25">
      <c r="A197" s="95"/>
    </row>
    <row r="198" spans="1:1" x14ac:dyDescent="0.25">
      <c r="A198" s="95"/>
    </row>
    <row r="199" spans="1:1" x14ac:dyDescent="0.25">
      <c r="A199" s="95"/>
    </row>
    <row r="200" spans="1:1" x14ac:dyDescent="0.25">
      <c r="A200" s="95"/>
    </row>
    <row r="201" spans="1:1" x14ac:dyDescent="0.25">
      <c r="A201" s="95"/>
    </row>
    <row r="202" spans="1:1" x14ac:dyDescent="0.25">
      <c r="A202" s="95"/>
    </row>
    <row r="203" spans="1:1" x14ac:dyDescent="0.25">
      <c r="A203" s="95"/>
    </row>
    <row r="204" spans="1:1" x14ac:dyDescent="0.25">
      <c r="A204" s="95"/>
    </row>
    <row r="205" spans="1:1" x14ac:dyDescent="0.25">
      <c r="A205" s="95"/>
    </row>
    <row r="206" spans="1:1" x14ac:dyDescent="0.25">
      <c r="A206" s="95"/>
    </row>
    <row r="207" spans="1:1" x14ac:dyDescent="0.25">
      <c r="A207" s="95"/>
    </row>
    <row r="208" spans="1:1" x14ac:dyDescent="0.25">
      <c r="A208" s="95"/>
    </row>
    <row r="209" spans="1:1" x14ac:dyDescent="0.25">
      <c r="A209" s="95"/>
    </row>
    <row r="210" spans="1:1" x14ac:dyDescent="0.25">
      <c r="A210" s="95"/>
    </row>
    <row r="211" spans="1:1" x14ac:dyDescent="0.25">
      <c r="A211" s="95"/>
    </row>
    <row r="212" spans="1:1" x14ac:dyDescent="0.25">
      <c r="A212" s="95"/>
    </row>
    <row r="213" spans="1:1" x14ac:dyDescent="0.25">
      <c r="A213" s="95"/>
    </row>
    <row r="214" spans="1:1" x14ac:dyDescent="0.25">
      <c r="A214" s="95"/>
    </row>
    <row r="215" spans="1:1" x14ac:dyDescent="0.25">
      <c r="A215" s="95"/>
    </row>
    <row r="216" spans="1:1" x14ac:dyDescent="0.25">
      <c r="A216" s="95"/>
    </row>
    <row r="217" spans="1:1" x14ac:dyDescent="0.25">
      <c r="A217" s="95"/>
    </row>
    <row r="218" spans="1:1" x14ac:dyDescent="0.25">
      <c r="A218" s="95"/>
    </row>
    <row r="219" spans="1:1" x14ac:dyDescent="0.25">
      <c r="A219" s="95"/>
    </row>
    <row r="220" spans="1:1" x14ac:dyDescent="0.25">
      <c r="A220" s="95"/>
    </row>
    <row r="221" spans="1:1" x14ac:dyDescent="0.25">
      <c r="A221" s="95"/>
    </row>
    <row r="222" spans="1:1" x14ac:dyDescent="0.25">
      <c r="A222" s="95"/>
    </row>
    <row r="223" spans="1:1" x14ac:dyDescent="0.25">
      <c r="A223" s="95"/>
    </row>
    <row r="224" spans="1:1" x14ac:dyDescent="0.25">
      <c r="A224" s="95"/>
    </row>
    <row r="225" spans="1:1" x14ac:dyDescent="0.25">
      <c r="A225" s="95"/>
    </row>
    <row r="226" spans="1:1" x14ac:dyDescent="0.25">
      <c r="A226" s="95"/>
    </row>
    <row r="227" spans="1:1" x14ac:dyDescent="0.25">
      <c r="A227" s="95"/>
    </row>
    <row r="228" spans="1:1" x14ac:dyDescent="0.25">
      <c r="A228" s="95"/>
    </row>
    <row r="229" spans="1:1" x14ac:dyDescent="0.25">
      <c r="A229" s="95"/>
    </row>
    <row r="230" spans="1:1" x14ac:dyDescent="0.25">
      <c r="A230" s="95"/>
    </row>
    <row r="231" spans="1:1" x14ac:dyDescent="0.25">
      <c r="A231" s="95"/>
    </row>
    <row r="232" spans="1:1" x14ac:dyDescent="0.25">
      <c r="A232" s="95"/>
    </row>
    <row r="233" spans="1:1" x14ac:dyDescent="0.25">
      <c r="A233" s="95"/>
    </row>
    <row r="234" spans="1:1" x14ac:dyDescent="0.25">
      <c r="A234" s="95"/>
    </row>
    <row r="235" spans="1:1" x14ac:dyDescent="0.25">
      <c r="A235" s="95"/>
    </row>
    <row r="236" spans="1:1" x14ac:dyDescent="0.25">
      <c r="A236" s="95"/>
    </row>
    <row r="237" spans="1:1" x14ac:dyDescent="0.25">
      <c r="A237" s="95"/>
    </row>
    <row r="238" spans="1:1" x14ac:dyDescent="0.25">
      <c r="A238" s="95"/>
    </row>
    <row r="239" spans="1:1" x14ac:dyDescent="0.25">
      <c r="A239" s="95"/>
    </row>
    <row r="240" spans="1:1" x14ac:dyDescent="0.25">
      <c r="A240" s="95"/>
    </row>
    <row r="241" spans="1:1" x14ac:dyDescent="0.25">
      <c r="A241" s="95"/>
    </row>
    <row r="242" spans="1:1" x14ac:dyDescent="0.25">
      <c r="A242" s="95"/>
    </row>
    <row r="243" spans="1:1" x14ac:dyDescent="0.25">
      <c r="A243" s="95"/>
    </row>
    <row r="244" spans="1:1" x14ac:dyDescent="0.25">
      <c r="A244" s="95"/>
    </row>
    <row r="245" spans="1:1" x14ac:dyDescent="0.25">
      <c r="A245" s="95"/>
    </row>
    <row r="246" spans="1:1" x14ac:dyDescent="0.25">
      <c r="A246" s="95"/>
    </row>
    <row r="247" spans="1:1" x14ac:dyDescent="0.25">
      <c r="A247" s="95"/>
    </row>
    <row r="248" spans="1:1" x14ac:dyDescent="0.25">
      <c r="A248" s="95"/>
    </row>
    <row r="249" spans="1:1" x14ac:dyDescent="0.25">
      <c r="A249" s="95"/>
    </row>
    <row r="250" spans="1:1" x14ac:dyDescent="0.25">
      <c r="A250" s="95"/>
    </row>
    <row r="251" spans="1:1" x14ac:dyDescent="0.25">
      <c r="A251" s="95"/>
    </row>
    <row r="252" spans="1:1" x14ac:dyDescent="0.25">
      <c r="A252" s="95"/>
    </row>
    <row r="253" spans="1:1" x14ac:dyDescent="0.25">
      <c r="A253" s="95"/>
    </row>
    <row r="254" spans="1:1" x14ac:dyDescent="0.25">
      <c r="A254" s="95"/>
    </row>
    <row r="255" spans="1:1" x14ac:dyDescent="0.25">
      <c r="A255" s="95"/>
    </row>
    <row r="256" spans="1:1" x14ac:dyDescent="0.25">
      <c r="A256" s="95"/>
    </row>
    <row r="257" spans="1:1" x14ac:dyDescent="0.25">
      <c r="A257" s="95"/>
    </row>
    <row r="258" spans="1:1" x14ac:dyDescent="0.25">
      <c r="A258" s="95"/>
    </row>
    <row r="259" spans="1:1" x14ac:dyDescent="0.25">
      <c r="A259" s="95"/>
    </row>
    <row r="260" spans="1:1" x14ac:dyDescent="0.25">
      <c r="A260" s="95"/>
    </row>
    <row r="261" spans="1:1" x14ac:dyDescent="0.25">
      <c r="A261" s="95"/>
    </row>
    <row r="262" spans="1:1" x14ac:dyDescent="0.25">
      <c r="A262" s="95"/>
    </row>
    <row r="263" spans="1:1" x14ac:dyDescent="0.25">
      <c r="A263" s="95"/>
    </row>
    <row r="264" spans="1:1" x14ac:dyDescent="0.25">
      <c r="A264" s="95"/>
    </row>
    <row r="265" spans="1:1" x14ac:dyDescent="0.25">
      <c r="A265" s="95"/>
    </row>
    <row r="266" spans="1:1" x14ac:dyDescent="0.25">
      <c r="A266" s="95"/>
    </row>
    <row r="267" spans="1:1" x14ac:dyDescent="0.25">
      <c r="A267" s="95"/>
    </row>
    <row r="268" spans="1:1" x14ac:dyDescent="0.25">
      <c r="A268" s="95"/>
    </row>
    <row r="269" spans="1:1" x14ac:dyDescent="0.25">
      <c r="A269" s="95"/>
    </row>
    <row r="270" spans="1:1" x14ac:dyDescent="0.25">
      <c r="A270" s="95"/>
    </row>
    <row r="271" spans="1:1" x14ac:dyDescent="0.25">
      <c r="A271" s="95"/>
    </row>
    <row r="272" spans="1:1" x14ac:dyDescent="0.25">
      <c r="A272" s="95"/>
    </row>
    <row r="273" spans="1:1" x14ac:dyDescent="0.25">
      <c r="A273" s="95"/>
    </row>
    <row r="274" spans="1:1" x14ac:dyDescent="0.25">
      <c r="A274" s="95"/>
    </row>
    <row r="275" spans="1:1" x14ac:dyDescent="0.25">
      <c r="A275" s="95"/>
    </row>
    <row r="276" spans="1:1" x14ac:dyDescent="0.25">
      <c r="A276" s="95"/>
    </row>
    <row r="277" spans="1:1" x14ac:dyDescent="0.25">
      <c r="A277" s="95"/>
    </row>
    <row r="278" spans="1:1" x14ac:dyDescent="0.25">
      <c r="A278" s="95"/>
    </row>
    <row r="279" spans="1:1" x14ac:dyDescent="0.25">
      <c r="A279" s="95"/>
    </row>
    <row r="280" spans="1:1" x14ac:dyDescent="0.25">
      <c r="A280" s="95"/>
    </row>
    <row r="281" spans="1:1" x14ac:dyDescent="0.25">
      <c r="A281" s="95"/>
    </row>
    <row r="282" spans="1:1" x14ac:dyDescent="0.25">
      <c r="A282" s="95"/>
    </row>
    <row r="283" spans="1:1" x14ac:dyDescent="0.25">
      <c r="A283" s="95"/>
    </row>
    <row r="284" spans="1:1" x14ac:dyDescent="0.25">
      <c r="A284" s="95"/>
    </row>
    <row r="285" spans="1:1" x14ac:dyDescent="0.25">
      <c r="A285" s="95"/>
    </row>
    <row r="286" spans="1:1" x14ac:dyDescent="0.25">
      <c r="A286" s="95"/>
    </row>
    <row r="287" spans="1:1" x14ac:dyDescent="0.25">
      <c r="A287" s="95"/>
    </row>
    <row r="288" spans="1:1" x14ac:dyDescent="0.25">
      <c r="A288" s="95"/>
    </row>
    <row r="289" spans="1:1" x14ac:dyDescent="0.25">
      <c r="A289" s="95"/>
    </row>
    <row r="290" spans="1:1" x14ac:dyDescent="0.25">
      <c r="A290" s="95"/>
    </row>
    <row r="291" spans="1:1" x14ac:dyDescent="0.25">
      <c r="A291" s="95"/>
    </row>
    <row r="292" spans="1:1" x14ac:dyDescent="0.25">
      <c r="A292" s="95"/>
    </row>
    <row r="293" spans="1:1" x14ac:dyDescent="0.25">
      <c r="A293" s="95"/>
    </row>
    <row r="294" spans="1:1" x14ac:dyDescent="0.25">
      <c r="A294" s="95"/>
    </row>
    <row r="295" spans="1:1" x14ac:dyDescent="0.25">
      <c r="A295" s="95"/>
    </row>
    <row r="296" spans="1:1" x14ac:dyDescent="0.25">
      <c r="A296" s="95"/>
    </row>
    <row r="297" spans="1:1" x14ac:dyDescent="0.25">
      <c r="A297" s="95"/>
    </row>
    <row r="298" spans="1:1" x14ac:dyDescent="0.25">
      <c r="A298" s="95"/>
    </row>
    <row r="299" spans="1:1" x14ac:dyDescent="0.25">
      <c r="A299" s="95"/>
    </row>
    <row r="300" spans="1:1" x14ac:dyDescent="0.25">
      <c r="A300" s="95"/>
    </row>
    <row r="301" spans="1:1" x14ac:dyDescent="0.25">
      <c r="A301" s="95"/>
    </row>
    <row r="302" spans="1:1" x14ac:dyDescent="0.25">
      <c r="A302" s="95"/>
    </row>
    <row r="303" spans="1:1" x14ac:dyDescent="0.25">
      <c r="A303" s="95"/>
    </row>
    <row r="304" spans="1:1" x14ac:dyDescent="0.25">
      <c r="A304" s="95"/>
    </row>
    <row r="305" spans="1:1" x14ac:dyDescent="0.25">
      <c r="A305" s="95"/>
    </row>
    <row r="306" spans="1:1" x14ac:dyDescent="0.25">
      <c r="A306" s="95"/>
    </row>
    <row r="307" spans="1:1" x14ac:dyDescent="0.25">
      <c r="A307" s="95"/>
    </row>
    <row r="308" spans="1:1" x14ac:dyDescent="0.25">
      <c r="A308" s="95"/>
    </row>
    <row r="309" spans="1:1" x14ac:dyDescent="0.25">
      <c r="A309" s="95"/>
    </row>
    <row r="310" spans="1:1" x14ac:dyDescent="0.25">
      <c r="A310" s="95"/>
    </row>
    <row r="311" spans="1:1" x14ac:dyDescent="0.25">
      <c r="A311" s="95"/>
    </row>
    <row r="312" spans="1:1" x14ac:dyDescent="0.25">
      <c r="A312" s="95"/>
    </row>
    <row r="313" spans="1:1" x14ac:dyDescent="0.25">
      <c r="A313" s="95"/>
    </row>
    <row r="314" spans="1:1" x14ac:dyDescent="0.25">
      <c r="A314" s="95"/>
    </row>
    <row r="315" spans="1:1" x14ac:dyDescent="0.25">
      <c r="A315" s="95"/>
    </row>
    <row r="316" spans="1:1" x14ac:dyDescent="0.25">
      <c r="A316" s="95"/>
    </row>
    <row r="317" spans="1:1" x14ac:dyDescent="0.25">
      <c r="A317" s="95"/>
    </row>
    <row r="318" spans="1:1" x14ac:dyDescent="0.25">
      <c r="A318" s="95"/>
    </row>
    <row r="319" spans="1:1" x14ac:dyDescent="0.25">
      <c r="A319" s="95"/>
    </row>
    <row r="320" spans="1:1" x14ac:dyDescent="0.25">
      <c r="A320" s="95"/>
    </row>
    <row r="321" spans="1:1" x14ac:dyDescent="0.25">
      <c r="A321" s="95"/>
    </row>
    <row r="322" spans="1:1" x14ac:dyDescent="0.25">
      <c r="A322" s="95"/>
    </row>
    <row r="323" spans="1:1" x14ac:dyDescent="0.25">
      <c r="A323" s="95"/>
    </row>
    <row r="324" spans="1:1" x14ac:dyDescent="0.25">
      <c r="A324" s="95"/>
    </row>
    <row r="325" spans="1:1" x14ac:dyDescent="0.25">
      <c r="A325" s="95"/>
    </row>
    <row r="326" spans="1:1" x14ac:dyDescent="0.25">
      <c r="A326" s="95"/>
    </row>
    <row r="327" spans="1:1" x14ac:dyDescent="0.25">
      <c r="A327" s="95"/>
    </row>
    <row r="328" spans="1:1" x14ac:dyDescent="0.25">
      <c r="A328" s="95"/>
    </row>
    <row r="329" spans="1:1" x14ac:dyDescent="0.25">
      <c r="A329" s="95"/>
    </row>
    <row r="330" spans="1:1" x14ac:dyDescent="0.25">
      <c r="A330" s="95"/>
    </row>
    <row r="331" spans="1:1" x14ac:dyDescent="0.25">
      <c r="A331" s="95"/>
    </row>
    <row r="332" spans="1:1" x14ac:dyDescent="0.25">
      <c r="A332" s="95"/>
    </row>
    <row r="333" spans="1:1" x14ac:dyDescent="0.25">
      <c r="A333" s="95"/>
    </row>
    <row r="334" spans="1:1" x14ac:dyDescent="0.25">
      <c r="A334" s="95"/>
    </row>
    <row r="335" spans="1:1" x14ac:dyDescent="0.25">
      <c r="A335" s="95"/>
    </row>
    <row r="336" spans="1:1" x14ac:dyDescent="0.25">
      <c r="A336" s="95"/>
    </row>
    <row r="337" spans="1:1" x14ac:dyDescent="0.25">
      <c r="A337" s="95"/>
    </row>
    <row r="338" spans="1:1" x14ac:dyDescent="0.25">
      <c r="A338" s="95"/>
    </row>
    <row r="339" spans="1:1" x14ac:dyDescent="0.25">
      <c r="A339" s="95"/>
    </row>
    <row r="340" spans="1:1" x14ac:dyDescent="0.25">
      <c r="A340" s="95"/>
    </row>
    <row r="341" spans="1:1" x14ac:dyDescent="0.25">
      <c r="A341" s="95"/>
    </row>
    <row r="342" spans="1:1" x14ac:dyDescent="0.25">
      <c r="A342" s="95"/>
    </row>
    <row r="343" spans="1:1" x14ac:dyDescent="0.25">
      <c r="A343" s="95"/>
    </row>
    <row r="344" spans="1:1" x14ac:dyDescent="0.25">
      <c r="A344" s="95"/>
    </row>
    <row r="345" spans="1:1" x14ac:dyDescent="0.25">
      <c r="A345" s="95"/>
    </row>
    <row r="346" spans="1:1" x14ac:dyDescent="0.25">
      <c r="A346" s="95"/>
    </row>
    <row r="347" spans="1:1" x14ac:dyDescent="0.25">
      <c r="A347" s="95"/>
    </row>
    <row r="348" spans="1:1" x14ac:dyDescent="0.25">
      <c r="A348" s="95"/>
    </row>
    <row r="349" spans="1:1" x14ac:dyDescent="0.25">
      <c r="A349" s="95"/>
    </row>
    <row r="350" spans="1:1" x14ac:dyDescent="0.25">
      <c r="A350" s="95"/>
    </row>
    <row r="351" spans="1:1" x14ac:dyDescent="0.25">
      <c r="A351" s="95"/>
    </row>
    <row r="352" spans="1:1" x14ac:dyDescent="0.25">
      <c r="A352" s="95"/>
    </row>
    <row r="353" spans="1:1" x14ac:dyDescent="0.25">
      <c r="A353" s="95"/>
    </row>
    <row r="354" spans="1:1" x14ac:dyDescent="0.25">
      <c r="A354" s="95"/>
    </row>
    <row r="355" spans="1:1" x14ac:dyDescent="0.25">
      <c r="A355" s="95"/>
    </row>
    <row r="356" spans="1:1" x14ac:dyDescent="0.25">
      <c r="A356" s="95"/>
    </row>
    <row r="357" spans="1:1" x14ac:dyDescent="0.25">
      <c r="A357" s="95"/>
    </row>
    <row r="358" spans="1:1" x14ac:dyDescent="0.25">
      <c r="A358" s="95"/>
    </row>
    <row r="359" spans="1:1" x14ac:dyDescent="0.25">
      <c r="A359" s="95"/>
    </row>
    <row r="360" spans="1:1" x14ac:dyDescent="0.25">
      <c r="A360" s="95"/>
    </row>
    <row r="361" spans="1:1" x14ac:dyDescent="0.25">
      <c r="A361" s="95"/>
    </row>
    <row r="362" spans="1:1" x14ac:dyDescent="0.25">
      <c r="A362" s="95"/>
    </row>
    <row r="363" spans="1:1" x14ac:dyDescent="0.25">
      <c r="A363" s="95"/>
    </row>
    <row r="364" spans="1:1" x14ac:dyDescent="0.25">
      <c r="A364" s="95"/>
    </row>
    <row r="365" spans="1:1" x14ac:dyDescent="0.25">
      <c r="A365" s="95"/>
    </row>
    <row r="366" spans="1:1" x14ac:dyDescent="0.25">
      <c r="A366" s="95"/>
    </row>
    <row r="367" spans="1:1" x14ac:dyDescent="0.25">
      <c r="A367" s="95"/>
    </row>
    <row r="368" spans="1:1" x14ac:dyDescent="0.25">
      <c r="A368" s="95"/>
    </row>
    <row r="369" spans="1:1" x14ac:dyDescent="0.25">
      <c r="A369" s="95"/>
    </row>
    <row r="370" spans="1:1" x14ac:dyDescent="0.25">
      <c r="A370" s="95"/>
    </row>
    <row r="371" spans="1:1" x14ac:dyDescent="0.25">
      <c r="A371" s="95"/>
    </row>
    <row r="372" spans="1:1" x14ac:dyDescent="0.25">
      <c r="A372" s="95"/>
    </row>
    <row r="373" spans="1:1" x14ac:dyDescent="0.25">
      <c r="A373" s="95"/>
    </row>
    <row r="374" spans="1:1" x14ac:dyDescent="0.25">
      <c r="A374" s="95"/>
    </row>
    <row r="375" spans="1:1" x14ac:dyDescent="0.25">
      <c r="A375" s="95"/>
    </row>
    <row r="376" spans="1:1" x14ac:dyDescent="0.25">
      <c r="A376" s="95"/>
    </row>
    <row r="377" spans="1:1" x14ac:dyDescent="0.25">
      <c r="A377" s="95"/>
    </row>
    <row r="378" spans="1:1" x14ac:dyDescent="0.25">
      <c r="A378" s="95"/>
    </row>
    <row r="379" spans="1:1" x14ac:dyDescent="0.25">
      <c r="A379" s="95"/>
    </row>
    <row r="380" spans="1:1" x14ac:dyDescent="0.25">
      <c r="A380" s="95"/>
    </row>
    <row r="381" spans="1:1" x14ac:dyDescent="0.25">
      <c r="A381" s="95"/>
    </row>
    <row r="382" spans="1:1" x14ac:dyDescent="0.25">
      <c r="A382" s="95"/>
    </row>
    <row r="383" spans="1:1" x14ac:dyDescent="0.25">
      <c r="A383" s="95"/>
    </row>
    <row r="384" spans="1:1" x14ac:dyDescent="0.25">
      <c r="A384" s="95"/>
    </row>
    <row r="385" spans="1:1" x14ac:dyDescent="0.25">
      <c r="A385" s="95"/>
    </row>
    <row r="386" spans="1:1" x14ac:dyDescent="0.25">
      <c r="A386" s="95"/>
    </row>
    <row r="387" spans="1:1" x14ac:dyDescent="0.25">
      <c r="A387" s="95"/>
    </row>
    <row r="388" spans="1:1" x14ac:dyDescent="0.25">
      <c r="A388" s="95"/>
    </row>
    <row r="389" spans="1:1" x14ac:dyDescent="0.25">
      <c r="A389" s="95"/>
    </row>
    <row r="390" spans="1:1" x14ac:dyDescent="0.25">
      <c r="A390" s="95"/>
    </row>
    <row r="391" spans="1:1" x14ac:dyDescent="0.25">
      <c r="A391" s="95"/>
    </row>
    <row r="392" spans="1:1" x14ac:dyDescent="0.25">
      <c r="A392" s="95"/>
    </row>
    <row r="393" spans="1:1" x14ac:dyDescent="0.25">
      <c r="A393" s="95"/>
    </row>
    <row r="394" spans="1:1" x14ac:dyDescent="0.25">
      <c r="A394" s="95"/>
    </row>
    <row r="395" spans="1:1" x14ac:dyDescent="0.25">
      <c r="A395" s="95"/>
    </row>
    <row r="396" spans="1:1" x14ac:dyDescent="0.25">
      <c r="A396" s="95"/>
    </row>
    <row r="397" spans="1:1" x14ac:dyDescent="0.25">
      <c r="A397" s="95"/>
    </row>
    <row r="398" spans="1:1" x14ac:dyDescent="0.25">
      <c r="A398" s="95"/>
    </row>
    <row r="399" spans="1:1" x14ac:dyDescent="0.25">
      <c r="A399" s="95"/>
    </row>
    <row r="400" spans="1:1" x14ac:dyDescent="0.25">
      <c r="A400" s="95"/>
    </row>
    <row r="401" spans="1:1" x14ac:dyDescent="0.25">
      <c r="A401" s="95"/>
    </row>
    <row r="402" spans="1:1" x14ac:dyDescent="0.25">
      <c r="A402" s="95"/>
    </row>
    <row r="403" spans="1:1" x14ac:dyDescent="0.25">
      <c r="A403" s="95"/>
    </row>
    <row r="404" spans="1:1" x14ac:dyDescent="0.25">
      <c r="A404" s="95"/>
    </row>
    <row r="405" spans="1:1" x14ac:dyDescent="0.25">
      <c r="A405" s="95"/>
    </row>
    <row r="406" spans="1:1" x14ac:dyDescent="0.25">
      <c r="A406" s="95"/>
    </row>
    <row r="407" spans="1:1" x14ac:dyDescent="0.25">
      <c r="A407" s="95"/>
    </row>
    <row r="408" spans="1:1" x14ac:dyDescent="0.25">
      <c r="A408" s="95"/>
    </row>
    <row r="409" spans="1:1" x14ac:dyDescent="0.25">
      <c r="A409" s="95"/>
    </row>
    <row r="410" spans="1:1" x14ac:dyDescent="0.25">
      <c r="A410" s="95"/>
    </row>
    <row r="411" spans="1:1" x14ac:dyDescent="0.25">
      <c r="A411" s="95"/>
    </row>
    <row r="412" spans="1:1" x14ac:dyDescent="0.25">
      <c r="A412" s="95"/>
    </row>
    <row r="413" spans="1:1" x14ac:dyDescent="0.25">
      <c r="A413" s="95"/>
    </row>
    <row r="414" spans="1:1" x14ac:dyDescent="0.25">
      <c r="A414" s="95"/>
    </row>
    <row r="415" spans="1:1" x14ac:dyDescent="0.25">
      <c r="A415" s="95"/>
    </row>
    <row r="416" spans="1:1" x14ac:dyDescent="0.25">
      <c r="A416" s="95"/>
    </row>
    <row r="417" spans="1:1" x14ac:dyDescent="0.25">
      <c r="A417" s="95"/>
    </row>
    <row r="418" spans="1:1" x14ac:dyDescent="0.25">
      <c r="A418" s="95"/>
    </row>
    <row r="419" spans="1:1" x14ac:dyDescent="0.25">
      <c r="A419" s="95"/>
    </row>
    <row r="420" spans="1:1" x14ac:dyDescent="0.25">
      <c r="A420" s="95"/>
    </row>
    <row r="421" spans="1:1" x14ac:dyDescent="0.25">
      <c r="A421" s="95"/>
    </row>
    <row r="422" spans="1:1" x14ac:dyDescent="0.25">
      <c r="A422" s="95"/>
    </row>
    <row r="423" spans="1:1" x14ac:dyDescent="0.25">
      <c r="A423" s="95"/>
    </row>
    <row r="424" spans="1:1" x14ac:dyDescent="0.25">
      <c r="A424" s="95"/>
    </row>
    <row r="425" spans="1:1" x14ac:dyDescent="0.25">
      <c r="A425" s="95"/>
    </row>
    <row r="426" spans="1:1" x14ac:dyDescent="0.25">
      <c r="A426" s="95"/>
    </row>
    <row r="427" spans="1:1" x14ac:dyDescent="0.25">
      <c r="A427" s="95"/>
    </row>
    <row r="428" spans="1:1" x14ac:dyDescent="0.25">
      <c r="A428" s="95"/>
    </row>
    <row r="429" spans="1:1" x14ac:dyDescent="0.25">
      <c r="A429" s="95"/>
    </row>
    <row r="430" spans="1:1" x14ac:dyDescent="0.25">
      <c r="A430" s="95"/>
    </row>
    <row r="431" spans="1:1" x14ac:dyDescent="0.25">
      <c r="A431" s="95"/>
    </row>
    <row r="432" spans="1:1" x14ac:dyDescent="0.25">
      <c r="A432" s="95"/>
    </row>
    <row r="433" spans="1:1" x14ac:dyDescent="0.25">
      <c r="A433" s="95"/>
    </row>
    <row r="434" spans="1:1" x14ac:dyDescent="0.25">
      <c r="A434" s="95"/>
    </row>
    <row r="435" spans="1:1" x14ac:dyDescent="0.25">
      <c r="A435" s="95"/>
    </row>
    <row r="436" spans="1:1" x14ac:dyDescent="0.25">
      <c r="A436" s="95"/>
    </row>
    <row r="437" spans="1:1" x14ac:dyDescent="0.25">
      <c r="A437" s="95"/>
    </row>
    <row r="438" spans="1:1" x14ac:dyDescent="0.25">
      <c r="A438" s="95"/>
    </row>
    <row r="439" spans="1:1" x14ac:dyDescent="0.25">
      <c r="A439" s="95"/>
    </row>
    <row r="440" spans="1:1" x14ac:dyDescent="0.25">
      <c r="A440" s="95"/>
    </row>
    <row r="441" spans="1:1" x14ac:dyDescent="0.25">
      <c r="A441" s="95"/>
    </row>
    <row r="442" spans="1:1" x14ac:dyDescent="0.25">
      <c r="A442" s="95"/>
    </row>
    <row r="443" spans="1:1" x14ac:dyDescent="0.25">
      <c r="A443" s="95"/>
    </row>
    <row r="444" spans="1:1" x14ac:dyDescent="0.25">
      <c r="A444" s="95"/>
    </row>
    <row r="445" spans="1:1" x14ac:dyDescent="0.25">
      <c r="A445" s="95"/>
    </row>
    <row r="446" spans="1:1" x14ac:dyDescent="0.25">
      <c r="A446" s="95"/>
    </row>
    <row r="447" spans="1:1" x14ac:dyDescent="0.25">
      <c r="A447" s="95"/>
    </row>
    <row r="448" spans="1:1" x14ac:dyDescent="0.25">
      <c r="A448" s="95"/>
    </row>
    <row r="449" spans="1:1" x14ac:dyDescent="0.25">
      <c r="A449" s="95"/>
    </row>
    <row r="450" spans="1:1" x14ac:dyDescent="0.25">
      <c r="A450" s="95"/>
    </row>
    <row r="451" spans="1:1" x14ac:dyDescent="0.25">
      <c r="A451" s="95"/>
    </row>
    <row r="452" spans="1:1" x14ac:dyDescent="0.25">
      <c r="A452" s="95"/>
    </row>
    <row r="453" spans="1:1" x14ac:dyDescent="0.25">
      <c r="A453" s="95"/>
    </row>
    <row r="454" spans="1:1" x14ac:dyDescent="0.25">
      <c r="A454" s="95"/>
    </row>
    <row r="455" spans="1:1" x14ac:dyDescent="0.25">
      <c r="A455" s="95"/>
    </row>
    <row r="456" spans="1:1" x14ac:dyDescent="0.25">
      <c r="A456" s="95"/>
    </row>
    <row r="457" spans="1:1" x14ac:dyDescent="0.25">
      <c r="A457" s="95"/>
    </row>
    <row r="458" spans="1:1" x14ac:dyDescent="0.25">
      <c r="A458" s="95"/>
    </row>
    <row r="459" spans="1:1" x14ac:dyDescent="0.25">
      <c r="A459" s="95"/>
    </row>
    <row r="460" spans="1:1" x14ac:dyDescent="0.25">
      <c r="A460" s="95"/>
    </row>
    <row r="461" spans="1:1" x14ac:dyDescent="0.25">
      <c r="A461" s="95"/>
    </row>
    <row r="462" spans="1:1" x14ac:dyDescent="0.25">
      <c r="A462" s="95"/>
    </row>
    <row r="463" spans="1:1" x14ac:dyDescent="0.25">
      <c r="A463" s="95"/>
    </row>
    <row r="464" spans="1:1" x14ac:dyDescent="0.25">
      <c r="A464" s="95"/>
    </row>
    <row r="465" spans="1:1" x14ac:dyDescent="0.25">
      <c r="A465" s="95"/>
    </row>
    <row r="466" spans="1:1" x14ac:dyDescent="0.25">
      <c r="A466" s="95"/>
    </row>
    <row r="467" spans="1:1" x14ac:dyDescent="0.25">
      <c r="A467" s="95"/>
    </row>
    <row r="468" spans="1:1" x14ac:dyDescent="0.25">
      <c r="A468" s="95"/>
    </row>
    <row r="469" spans="1:1" x14ac:dyDescent="0.25">
      <c r="A469" s="95"/>
    </row>
    <row r="470" spans="1:1" x14ac:dyDescent="0.25">
      <c r="A470" s="95"/>
    </row>
    <row r="471" spans="1:1" x14ac:dyDescent="0.25">
      <c r="A471" s="95"/>
    </row>
    <row r="472" spans="1:1" x14ac:dyDescent="0.25">
      <c r="A472" s="95"/>
    </row>
    <row r="473" spans="1:1" x14ac:dyDescent="0.25">
      <c r="A473" s="95"/>
    </row>
    <row r="474" spans="1:1" x14ac:dyDescent="0.25">
      <c r="A474" s="95"/>
    </row>
    <row r="475" spans="1:1" x14ac:dyDescent="0.25">
      <c r="A475" s="95"/>
    </row>
    <row r="476" spans="1:1" x14ac:dyDescent="0.25">
      <c r="A476" s="95"/>
    </row>
    <row r="477" spans="1:1" x14ac:dyDescent="0.25">
      <c r="A477" s="95"/>
    </row>
    <row r="478" spans="1:1" x14ac:dyDescent="0.25">
      <c r="A478" s="95"/>
    </row>
    <row r="479" spans="1:1" x14ac:dyDescent="0.25">
      <c r="A479" s="95"/>
    </row>
    <row r="480" spans="1:1" x14ac:dyDescent="0.25">
      <c r="A480" s="95"/>
    </row>
    <row r="481" spans="1:1" x14ac:dyDescent="0.25">
      <c r="A481" s="95"/>
    </row>
    <row r="482" spans="1:1" x14ac:dyDescent="0.25">
      <c r="A482" s="95"/>
    </row>
    <row r="483" spans="1:1" x14ac:dyDescent="0.25">
      <c r="A483" s="95"/>
    </row>
    <row r="484" spans="1:1" x14ac:dyDescent="0.25">
      <c r="A484" s="95"/>
    </row>
    <row r="485" spans="1:1" x14ac:dyDescent="0.25">
      <c r="A485" s="95"/>
    </row>
    <row r="486" spans="1:1" x14ac:dyDescent="0.25">
      <c r="A486" s="95"/>
    </row>
    <row r="487" spans="1:1" x14ac:dyDescent="0.25">
      <c r="A487" s="95"/>
    </row>
    <row r="488" spans="1:1" x14ac:dyDescent="0.25">
      <c r="A488" s="95"/>
    </row>
    <row r="489" spans="1:1" x14ac:dyDescent="0.25">
      <c r="A489" s="95"/>
    </row>
    <row r="490" spans="1:1" x14ac:dyDescent="0.25">
      <c r="A490" s="95"/>
    </row>
    <row r="491" spans="1:1" x14ac:dyDescent="0.25">
      <c r="A491" s="95"/>
    </row>
    <row r="492" spans="1:1" x14ac:dyDescent="0.25">
      <c r="A492" s="95"/>
    </row>
    <row r="493" spans="1:1" x14ac:dyDescent="0.25">
      <c r="A493" s="95"/>
    </row>
    <row r="494" spans="1:1" x14ac:dyDescent="0.25">
      <c r="A494" s="95"/>
    </row>
    <row r="495" spans="1:1" x14ac:dyDescent="0.25">
      <c r="A495" s="95"/>
    </row>
    <row r="496" spans="1:1" x14ac:dyDescent="0.25">
      <c r="A496" s="95"/>
    </row>
    <row r="497" spans="1:1" x14ac:dyDescent="0.25">
      <c r="A497" s="95"/>
    </row>
    <row r="498" spans="1:1" x14ac:dyDescent="0.25">
      <c r="A498" s="95"/>
    </row>
    <row r="499" spans="1:1" x14ac:dyDescent="0.25">
      <c r="A499" s="95"/>
    </row>
    <row r="500" spans="1:1" x14ac:dyDescent="0.25">
      <c r="A500" s="95"/>
    </row>
    <row r="501" spans="1:1" x14ac:dyDescent="0.25">
      <c r="A501" s="95"/>
    </row>
    <row r="502" spans="1:1" x14ac:dyDescent="0.25">
      <c r="A502" s="95"/>
    </row>
    <row r="503" spans="1:1" x14ac:dyDescent="0.25">
      <c r="A503" s="95"/>
    </row>
    <row r="504" spans="1:1" x14ac:dyDescent="0.25">
      <c r="A504" s="95"/>
    </row>
    <row r="505" spans="1:1" x14ac:dyDescent="0.25">
      <c r="A505" s="95"/>
    </row>
    <row r="506" spans="1:1" x14ac:dyDescent="0.25">
      <c r="A506" s="95"/>
    </row>
    <row r="507" spans="1:1" x14ac:dyDescent="0.25">
      <c r="A507" s="95"/>
    </row>
    <row r="508" spans="1:1" x14ac:dyDescent="0.25">
      <c r="A508" s="95"/>
    </row>
    <row r="509" spans="1:1" x14ac:dyDescent="0.25">
      <c r="A509" s="95"/>
    </row>
    <row r="510" spans="1:1" x14ac:dyDescent="0.25">
      <c r="A510" s="95"/>
    </row>
    <row r="511" spans="1:1" x14ac:dyDescent="0.25">
      <c r="A511" s="95"/>
    </row>
    <row r="512" spans="1:1" x14ac:dyDescent="0.25">
      <c r="A512" s="95"/>
    </row>
    <row r="513" spans="1:1" x14ac:dyDescent="0.25">
      <c r="A513" s="95"/>
    </row>
    <row r="514" spans="1:1" x14ac:dyDescent="0.25">
      <c r="A514" s="95"/>
    </row>
    <row r="515" spans="1:1" x14ac:dyDescent="0.25">
      <c r="A515" s="95"/>
    </row>
    <row r="516" spans="1:1" x14ac:dyDescent="0.25">
      <c r="A516" s="95"/>
    </row>
    <row r="517" spans="1:1" x14ac:dyDescent="0.25">
      <c r="A517" s="95"/>
    </row>
    <row r="518" spans="1:1" x14ac:dyDescent="0.25">
      <c r="A518" s="95"/>
    </row>
    <row r="519" spans="1:1" x14ac:dyDescent="0.25">
      <c r="A519" s="95"/>
    </row>
    <row r="520" spans="1:1" x14ac:dyDescent="0.25">
      <c r="A520" s="95"/>
    </row>
    <row r="521" spans="1:1" x14ac:dyDescent="0.25">
      <c r="A521" s="95"/>
    </row>
    <row r="522" spans="1:1" x14ac:dyDescent="0.25">
      <c r="A522" s="95"/>
    </row>
    <row r="523" spans="1:1" x14ac:dyDescent="0.25">
      <c r="A523" s="95"/>
    </row>
    <row r="524" spans="1:1" x14ac:dyDescent="0.25">
      <c r="A524" s="95"/>
    </row>
    <row r="525" spans="1:1" x14ac:dyDescent="0.25">
      <c r="A525" s="95"/>
    </row>
    <row r="526" spans="1:1" x14ac:dyDescent="0.25">
      <c r="A526" s="95"/>
    </row>
    <row r="527" spans="1:1" x14ac:dyDescent="0.25">
      <c r="A527" s="95"/>
    </row>
    <row r="528" spans="1:1" x14ac:dyDescent="0.25">
      <c r="A528" s="95"/>
    </row>
    <row r="529" spans="1:1" x14ac:dyDescent="0.25">
      <c r="A529" s="95"/>
    </row>
    <row r="530" spans="1:1" x14ac:dyDescent="0.25">
      <c r="A530" s="95"/>
    </row>
    <row r="531" spans="1:1" x14ac:dyDescent="0.25">
      <c r="A531" s="95"/>
    </row>
    <row r="532" spans="1:1" x14ac:dyDescent="0.25">
      <c r="A532" s="95"/>
    </row>
    <row r="533" spans="1:1" x14ac:dyDescent="0.25">
      <c r="A533" s="95"/>
    </row>
    <row r="534" spans="1:1" x14ac:dyDescent="0.25">
      <c r="A534" s="95"/>
    </row>
    <row r="535" spans="1:1" x14ac:dyDescent="0.25">
      <c r="A535" s="95"/>
    </row>
    <row r="536" spans="1:1" x14ac:dyDescent="0.25">
      <c r="A536" s="95"/>
    </row>
    <row r="537" spans="1:1" x14ac:dyDescent="0.25">
      <c r="A537" s="95"/>
    </row>
    <row r="538" spans="1:1" x14ac:dyDescent="0.25">
      <c r="A538" s="95"/>
    </row>
    <row r="539" spans="1:1" x14ac:dyDescent="0.25">
      <c r="A539" s="95"/>
    </row>
    <row r="540" spans="1:1" x14ac:dyDescent="0.25">
      <c r="A540" s="95"/>
    </row>
    <row r="541" spans="1:1" x14ac:dyDescent="0.25">
      <c r="A541" s="95"/>
    </row>
  </sheetData>
  <mergeCells count="128">
    <mergeCell ref="A175:A178"/>
    <mergeCell ref="C175:C178"/>
    <mergeCell ref="A180:A181"/>
    <mergeCell ref="C180:C181"/>
    <mergeCell ref="A182:A183"/>
    <mergeCell ref="C182:C183"/>
    <mergeCell ref="A167:A168"/>
    <mergeCell ref="C167:C168"/>
    <mergeCell ref="A169:A172"/>
    <mergeCell ref="C169:C172"/>
    <mergeCell ref="A173:A174"/>
    <mergeCell ref="C173:C174"/>
    <mergeCell ref="A158:A159"/>
    <mergeCell ref="C158:C159"/>
    <mergeCell ref="A160:A161"/>
    <mergeCell ref="C160:C161"/>
    <mergeCell ref="A162:A164"/>
    <mergeCell ref="C162:C164"/>
    <mergeCell ref="A150:A151"/>
    <mergeCell ref="C150:C151"/>
    <mergeCell ref="A152:A153"/>
    <mergeCell ref="C152:C153"/>
    <mergeCell ref="A154:A156"/>
    <mergeCell ref="C154:C156"/>
    <mergeCell ref="A141:A142"/>
    <mergeCell ref="C141:C142"/>
    <mergeCell ref="A145:A146"/>
    <mergeCell ref="C145:C146"/>
    <mergeCell ref="A147:A149"/>
    <mergeCell ref="C147:C149"/>
    <mergeCell ref="A133:A134"/>
    <mergeCell ref="C133:C134"/>
    <mergeCell ref="A135:A136"/>
    <mergeCell ref="C135:C136"/>
    <mergeCell ref="A138:A140"/>
    <mergeCell ref="C138:C140"/>
    <mergeCell ref="A123:A124"/>
    <mergeCell ref="C123:C124"/>
    <mergeCell ref="A125:A128"/>
    <mergeCell ref="C125:C128"/>
    <mergeCell ref="A130:A132"/>
    <mergeCell ref="C130:C132"/>
    <mergeCell ref="A115:A117"/>
    <mergeCell ref="C115:C117"/>
    <mergeCell ref="A119:A120"/>
    <mergeCell ref="C119:C120"/>
    <mergeCell ref="A121:A122"/>
    <mergeCell ref="C121:C122"/>
    <mergeCell ref="A105:A107"/>
    <mergeCell ref="C105:C107"/>
    <mergeCell ref="A110:A112"/>
    <mergeCell ref="C110:C112"/>
    <mergeCell ref="A113:A114"/>
    <mergeCell ref="C113:C114"/>
    <mergeCell ref="A96:A99"/>
    <mergeCell ref="C96:C99"/>
    <mergeCell ref="A100:A102"/>
    <mergeCell ref="C100:C102"/>
    <mergeCell ref="A103:A104"/>
    <mergeCell ref="C103:C104"/>
    <mergeCell ref="A88:A89"/>
    <mergeCell ref="C88:C89"/>
    <mergeCell ref="A90:A93"/>
    <mergeCell ref="C90:C93"/>
    <mergeCell ref="A94:A95"/>
    <mergeCell ref="C94:C95"/>
    <mergeCell ref="A80:A81"/>
    <mergeCell ref="C80:C81"/>
    <mergeCell ref="A82:A83"/>
    <mergeCell ref="C82:C83"/>
    <mergeCell ref="A84:A87"/>
    <mergeCell ref="C84:C87"/>
    <mergeCell ref="A72:A73"/>
    <mergeCell ref="C72:C73"/>
    <mergeCell ref="A74:A75"/>
    <mergeCell ref="C74:C75"/>
    <mergeCell ref="A77:A79"/>
    <mergeCell ref="C77:C79"/>
    <mergeCell ref="A62:A64"/>
    <mergeCell ref="C62:C64"/>
    <mergeCell ref="A66:A67"/>
    <mergeCell ref="C66:C67"/>
    <mergeCell ref="A69:A71"/>
    <mergeCell ref="C69:C71"/>
    <mergeCell ref="A55:A57"/>
    <mergeCell ref="C55:C57"/>
    <mergeCell ref="A58:A59"/>
    <mergeCell ref="C58:C59"/>
    <mergeCell ref="A60:A61"/>
    <mergeCell ref="C60:C61"/>
    <mergeCell ref="A49:A50"/>
    <mergeCell ref="C49:C50"/>
    <mergeCell ref="A51:A52"/>
    <mergeCell ref="C51:C52"/>
    <mergeCell ref="A53:A54"/>
    <mergeCell ref="C53:C54"/>
    <mergeCell ref="A34:A35"/>
    <mergeCell ref="C34:C35"/>
    <mergeCell ref="A37:A38"/>
    <mergeCell ref="C37:C38"/>
    <mergeCell ref="A41:A43"/>
    <mergeCell ref="C41:C43"/>
    <mergeCell ref="A23:A25"/>
    <mergeCell ref="C23:C25"/>
    <mergeCell ref="A27:A28"/>
    <mergeCell ref="C27:C28"/>
    <mergeCell ref="A29:A30"/>
    <mergeCell ref="C29:C30"/>
    <mergeCell ref="A15:A16"/>
    <mergeCell ref="C15:C16"/>
    <mergeCell ref="A19:A20"/>
    <mergeCell ref="C19:C20"/>
    <mergeCell ref="A21:A22"/>
    <mergeCell ref="C21:C22"/>
    <mergeCell ref="A6:K6"/>
    <mergeCell ref="A7:A8"/>
    <mergeCell ref="C7:C8"/>
    <mergeCell ref="A10:A12"/>
    <mergeCell ref="C10:C12"/>
    <mergeCell ref="A13:A14"/>
    <mergeCell ref="C13:C14"/>
    <mergeCell ref="B1:J1"/>
    <mergeCell ref="A3:A4"/>
    <mergeCell ref="B3:B4"/>
    <mergeCell ref="C3:C4"/>
    <mergeCell ref="D3:D4"/>
    <mergeCell ref="E3:G3"/>
    <mergeCell ref="H3:J3"/>
  </mergeCells>
  <pageMargins left="0.23622047244094491" right="0.23622047244094491" top="0.15748031496062992" bottom="0.15748031496062992" header="0.11811023622047245" footer="0.11811023622047245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L461"/>
  <sheetViews>
    <sheetView workbookViewId="0">
      <pane ySplit="2" topLeftCell="A3" activePane="bottomLeft" state="frozen"/>
      <selection pane="bottomLeft" activeCell="O10" sqref="O10"/>
    </sheetView>
  </sheetViews>
  <sheetFormatPr defaultRowHeight="15" x14ac:dyDescent="0.25"/>
  <cols>
    <col min="1" max="1" width="3.7109375" customWidth="1"/>
    <col min="2" max="2" width="16.28515625" customWidth="1"/>
    <col min="3" max="3" width="17.7109375" customWidth="1"/>
    <col min="4" max="4" width="21.7109375" customWidth="1"/>
    <col min="5" max="5" width="17" customWidth="1"/>
    <col min="6" max="6" width="9.5703125" customWidth="1"/>
    <col min="7" max="7" width="13" customWidth="1"/>
    <col min="8" max="8" width="14.140625" customWidth="1"/>
    <col min="10" max="10" width="13.140625" customWidth="1"/>
    <col min="11" max="11" width="18.85546875" customWidth="1"/>
  </cols>
  <sheetData>
    <row r="1" spans="1:12" ht="101.25" customHeight="1" x14ac:dyDescent="0.25">
      <c r="B1" s="1" t="s">
        <v>478</v>
      </c>
      <c r="C1" s="1"/>
      <c r="D1" s="1"/>
      <c r="E1" s="1"/>
      <c r="F1" s="1"/>
      <c r="G1" s="1"/>
      <c r="H1" s="1"/>
      <c r="I1" s="1"/>
      <c r="J1" s="1"/>
      <c r="K1" s="2"/>
      <c r="L1" s="2"/>
    </row>
    <row r="2" spans="1:12" ht="21.75" customHeight="1" x14ac:dyDescent="0.25"/>
    <row r="3" spans="1:12" ht="90.75" customHeight="1" x14ac:dyDescent="0.25">
      <c r="A3" s="3" t="s">
        <v>1</v>
      </c>
      <c r="B3" s="4" t="s">
        <v>2</v>
      </c>
      <c r="C3" s="5" t="s">
        <v>3</v>
      </c>
      <c r="D3" s="5" t="s">
        <v>4</v>
      </c>
      <c r="E3" s="6" t="s">
        <v>5</v>
      </c>
      <c r="F3" s="7"/>
      <c r="G3" s="7"/>
      <c r="H3" s="5" t="s">
        <v>6</v>
      </c>
      <c r="I3" s="5"/>
      <c r="J3" s="5"/>
      <c r="K3" s="8" t="s">
        <v>7</v>
      </c>
    </row>
    <row r="4" spans="1:12" ht="78" customHeight="1" x14ac:dyDescent="0.25">
      <c r="A4" s="3"/>
      <c r="B4" s="9"/>
      <c r="C4" s="4"/>
      <c r="D4" s="5"/>
      <c r="E4" s="10" t="s">
        <v>8</v>
      </c>
      <c r="F4" s="10" t="s">
        <v>9</v>
      </c>
      <c r="G4" s="10" t="s">
        <v>10</v>
      </c>
      <c r="H4" s="10" t="s">
        <v>11</v>
      </c>
      <c r="I4" s="10" t="s">
        <v>9</v>
      </c>
      <c r="J4" s="10" t="s">
        <v>12</v>
      </c>
      <c r="K4" s="10" t="s">
        <v>13</v>
      </c>
    </row>
    <row r="5" spans="1:12" ht="15.75" customHeight="1" x14ac:dyDescent="0.25">
      <c r="A5" s="11">
        <v>1</v>
      </c>
      <c r="B5" s="12">
        <v>2</v>
      </c>
      <c r="C5" s="13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4">
        <v>11</v>
      </c>
    </row>
    <row r="6" spans="1:12" ht="33.75" customHeight="1" x14ac:dyDescent="0.25">
      <c r="A6" s="96" t="s">
        <v>479</v>
      </c>
      <c r="B6" s="97"/>
      <c r="C6" s="97"/>
      <c r="D6" s="97"/>
      <c r="E6" s="97"/>
      <c r="F6" s="97"/>
      <c r="G6" s="97"/>
      <c r="H6" s="97"/>
      <c r="I6" s="97"/>
      <c r="J6" s="97"/>
      <c r="K6" s="98"/>
    </row>
    <row r="7" spans="1:12" ht="45" customHeight="1" x14ac:dyDescent="0.25">
      <c r="A7" s="34">
        <v>1</v>
      </c>
      <c r="B7" s="64" t="s">
        <v>480</v>
      </c>
      <c r="C7" s="20" t="s">
        <v>481</v>
      </c>
      <c r="D7" s="40">
        <v>1223508.26</v>
      </c>
      <c r="E7" s="22" t="s">
        <v>167</v>
      </c>
      <c r="F7" s="23" t="s">
        <v>167</v>
      </c>
      <c r="G7" s="23" t="s">
        <v>167</v>
      </c>
      <c r="H7" s="22" t="s">
        <v>39</v>
      </c>
      <c r="I7" s="41">
        <v>56</v>
      </c>
      <c r="J7" s="22" t="s">
        <v>21</v>
      </c>
      <c r="K7" s="38" t="s">
        <v>482</v>
      </c>
    </row>
    <row r="8" spans="1:12" ht="30.75" customHeight="1" x14ac:dyDescent="0.25">
      <c r="A8" s="35"/>
      <c r="B8" s="62" t="s">
        <v>23</v>
      </c>
      <c r="C8" s="37"/>
      <c r="D8" s="40">
        <v>1892179.66</v>
      </c>
      <c r="E8" s="22" t="s">
        <v>39</v>
      </c>
      <c r="F8" s="41">
        <v>56</v>
      </c>
      <c r="G8" s="22" t="s">
        <v>21</v>
      </c>
      <c r="H8" s="99" t="s">
        <v>167</v>
      </c>
      <c r="I8" s="23" t="s">
        <v>167</v>
      </c>
      <c r="J8" s="23" t="s">
        <v>167</v>
      </c>
      <c r="K8" s="25" t="s">
        <v>167</v>
      </c>
    </row>
    <row r="9" spans="1:12" ht="37.5" customHeight="1" x14ac:dyDescent="0.25">
      <c r="A9" s="35"/>
      <c r="B9" s="36" t="s">
        <v>44</v>
      </c>
      <c r="C9" s="37"/>
      <c r="D9" s="40">
        <v>97935.55</v>
      </c>
      <c r="E9" s="22" t="s">
        <v>167</v>
      </c>
      <c r="F9" s="23" t="s">
        <v>167</v>
      </c>
      <c r="G9" s="23" t="s">
        <v>167</v>
      </c>
      <c r="H9" s="22" t="s">
        <v>39</v>
      </c>
      <c r="I9" s="41">
        <v>56</v>
      </c>
      <c r="J9" s="22" t="s">
        <v>21</v>
      </c>
      <c r="K9" s="25" t="s">
        <v>167</v>
      </c>
    </row>
    <row r="10" spans="1:12" ht="38.25" customHeight="1" x14ac:dyDescent="0.25">
      <c r="A10" s="39"/>
      <c r="B10" s="36" t="s">
        <v>44</v>
      </c>
      <c r="C10" s="28"/>
      <c r="D10" s="40">
        <v>0</v>
      </c>
      <c r="E10" s="22" t="s">
        <v>167</v>
      </c>
      <c r="F10" s="23" t="s">
        <v>167</v>
      </c>
      <c r="G10" s="23" t="s">
        <v>167</v>
      </c>
      <c r="H10" s="22" t="s">
        <v>39</v>
      </c>
      <c r="I10" s="41">
        <v>56</v>
      </c>
      <c r="J10" s="22" t="s">
        <v>21</v>
      </c>
      <c r="K10" s="25" t="s">
        <v>167</v>
      </c>
    </row>
    <row r="11" spans="1:12" x14ac:dyDescent="0.25">
      <c r="A11" s="95"/>
    </row>
    <row r="12" spans="1:12" x14ac:dyDescent="0.25">
      <c r="A12" s="95"/>
    </row>
    <row r="13" spans="1:12" x14ac:dyDescent="0.25">
      <c r="A13" s="95"/>
    </row>
    <row r="14" spans="1:12" x14ac:dyDescent="0.25">
      <c r="A14" s="95"/>
    </row>
    <row r="15" spans="1:12" x14ac:dyDescent="0.25">
      <c r="A15" s="95"/>
    </row>
    <row r="16" spans="1:12" x14ac:dyDescent="0.25">
      <c r="A16" s="95"/>
    </row>
    <row r="17" spans="1:1" x14ac:dyDescent="0.25">
      <c r="A17" s="95"/>
    </row>
    <row r="18" spans="1:1" x14ac:dyDescent="0.25">
      <c r="A18" s="95"/>
    </row>
    <row r="19" spans="1:1" x14ac:dyDescent="0.25">
      <c r="A19" s="95"/>
    </row>
    <row r="20" spans="1:1" x14ac:dyDescent="0.25">
      <c r="A20" s="95"/>
    </row>
    <row r="21" spans="1:1" x14ac:dyDescent="0.25">
      <c r="A21" s="95"/>
    </row>
    <row r="22" spans="1:1" x14ac:dyDescent="0.25">
      <c r="A22" s="95"/>
    </row>
    <row r="23" spans="1:1" x14ac:dyDescent="0.25">
      <c r="A23" s="95"/>
    </row>
    <row r="24" spans="1:1" x14ac:dyDescent="0.25">
      <c r="A24" s="95"/>
    </row>
    <row r="25" spans="1:1" x14ac:dyDescent="0.25">
      <c r="A25" s="95"/>
    </row>
    <row r="26" spans="1:1" x14ac:dyDescent="0.25">
      <c r="A26" s="95"/>
    </row>
    <row r="27" spans="1:1" x14ac:dyDescent="0.25">
      <c r="A27" s="95"/>
    </row>
    <row r="28" spans="1:1" x14ac:dyDescent="0.25">
      <c r="A28" s="95"/>
    </row>
    <row r="29" spans="1:1" x14ac:dyDescent="0.25">
      <c r="A29" s="95"/>
    </row>
    <row r="30" spans="1:1" x14ac:dyDescent="0.25">
      <c r="A30" s="95"/>
    </row>
    <row r="31" spans="1:1" x14ac:dyDescent="0.25">
      <c r="A31" s="95"/>
    </row>
    <row r="32" spans="1:1" x14ac:dyDescent="0.25">
      <c r="A32" s="95"/>
    </row>
    <row r="33" spans="1:1" x14ac:dyDescent="0.25">
      <c r="A33" s="95"/>
    </row>
    <row r="34" spans="1:1" x14ac:dyDescent="0.25">
      <c r="A34" s="95"/>
    </row>
    <row r="35" spans="1:1" x14ac:dyDescent="0.25">
      <c r="A35" s="95"/>
    </row>
    <row r="36" spans="1:1" x14ac:dyDescent="0.25">
      <c r="A36" s="95"/>
    </row>
    <row r="37" spans="1:1" x14ac:dyDescent="0.25">
      <c r="A37" s="95"/>
    </row>
    <row r="38" spans="1:1" x14ac:dyDescent="0.25">
      <c r="A38" s="95"/>
    </row>
    <row r="39" spans="1:1" x14ac:dyDescent="0.25">
      <c r="A39" s="95"/>
    </row>
    <row r="40" spans="1:1" x14ac:dyDescent="0.25">
      <c r="A40" s="95"/>
    </row>
    <row r="41" spans="1:1" x14ac:dyDescent="0.25">
      <c r="A41" s="95"/>
    </row>
    <row r="42" spans="1:1" x14ac:dyDescent="0.25">
      <c r="A42" s="95"/>
    </row>
    <row r="43" spans="1:1" x14ac:dyDescent="0.25">
      <c r="A43" s="95"/>
    </row>
    <row r="44" spans="1:1" x14ac:dyDescent="0.25">
      <c r="A44" s="95"/>
    </row>
    <row r="45" spans="1:1" x14ac:dyDescent="0.25">
      <c r="A45" s="95"/>
    </row>
    <row r="46" spans="1:1" x14ac:dyDescent="0.25">
      <c r="A46" s="95"/>
    </row>
    <row r="47" spans="1:1" x14ac:dyDescent="0.25">
      <c r="A47" s="95"/>
    </row>
    <row r="48" spans="1:1" x14ac:dyDescent="0.25">
      <c r="A48" s="95"/>
    </row>
    <row r="49" spans="1:1" x14ac:dyDescent="0.25">
      <c r="A49" s="95"/>
    </row>
    <row r="50" spans="1:1" x14ac:dyDescent="0.25">
      <c r="A50" s="95"/>
    </row>
    <row r="51" spans="1:1" x14ac:dyDescent="0.25">
      <c r="A51" s="95"/>
    </row>
    <row r="52" spans="1:1" x14ac:dyDescent="0.25">
      <c r="A52" s="95"/>
    </row>
    <row r="53" spans="1:1" x14ac:dyDescent="0.25">
      <c r="A53" s="95"/>
    </row>
    <row r="54" spans="1:1" x14ac:dyDescent="0.25">
      <c r="A54" s="95"/>
    </row>
    <row r="55" spans="1:1" x14ac:dyDescent="0.25">
      <c r="A55" s="95"/>
    </row>
    <row r="56" spans="1:1" x14ac:dyDescent="0.25">
      <c r="A56" s="95"/>
    </row>
    <row r="57" spans="1:1" x14ac:dyDescent="0.25">
      <c r="A57" s="95"/>
    </row>
    <row r="58" spans="1:1" x14ac:dyDescent="0.25">
      <c r="A58" s="95"/>
    </row>
    <row r="59" spans="1:1" x14ac:dyDescent="0.25">
      <c r="A59" s="95"/>
    </row>
    <row r="60" spans="1:1" x14ac:dyDescent="0.25">
      <c r="A60" s="95"/>
    </row>
    <row r="61" spans="1:1" x14ac:dyDescent="0.25">
      <c r="A61" s="95"/>
    </row>
    <row r="62" spans="1:1" x14ac:dyDescent="0.25">
      <c r="A62" s="95"/>
    </row>
    <row r="63" spans="1:1" x14ac:dyDescent="0.25">
      <c r="A63" s="95"/>
    </row>
    <row r="64" spans="1:1" x14ac:dyDescent="0.25">
      <c r="A64" s="95"/>
    </row>
    <row r="65" spans="1:1" x14ac:dyDescent="0.25">
      <c r="A65" s="95"/>
    </row>
    <row r="66" spans="1:1" x14ac:dyDescent="0.25">
      <c r="A66" s="95"/>
    </row>
    <row r="67" spans="1:1" x14ac:dyDescent="0.25">
      <c r="A67" s="95"/>
    </row>
    <row r="68" spans="1:1" x14ac:dyDescent="0.25">
      <c r="A68" s="95"/>
    </row>
    <row r="69" spans="1:1" x14ac:dyDescent="0.25">
      <c r="A69" s="95"/>
    </row>
    <row r="70" spans="1:1" x14ac:dyDescent="0.25">
      <c r="A70" s="95"/>
    </row>
    <row r="71" spans="1:1" x14ac:dyDescent="0.25">
      <c r="A71" s="95"/>
    </row>
    <row r="72" spans="1:1" x14ac:dyDescent="0.25">
      <c r="A72" s="95"/>
    </row>
    <row r="73" spans="1:1" x14ac:dyDescent="0.25">
      <c r="A73" s="95"/>
    </row>
    <row r="74" spans="1:1" x14ac:dyDescent="0.25">
      <c r="A74" s="95"/>
    </row>
    <row r="75" spans="1:1" x14ac:dyDescent="0.25">
      <c r="A75" s="95"/>
    </row>
    <row r="76" spans="1:1" x14ac:dyDescent="0.25">
      <c r="A76" s="95"/>
    </row>
    <row r="77" spans="1:1" x14ac:dyDescent="0.25">
      <c r="A77" s="95"/>
    </row>
    <row r="78" spans="1:1" x14ac:dyDescent="0.25">
      <c r="A78" s="95"/>
    </row>
    <row r="79" spans="1:1" x14ac:dyDescent="0.25">
      <c r="A79" s="95"/>
    </row>
    <row r="80" spans="1:1" x14ac:dyDescent="0.25">
      <c r="A80" s="95"/>
    </row>
    <row r="81" spans="1:1" x14ac:dyDescent="0.25">
      <c r="A81" s="95"/>
    </row>
    <row r="82" spans="1:1" x14ac:dyDescent="0.25">
      <c r="A82" s="95"/>
    </row>
    <row r="83" spans="1:1" x14ac:dyDescent="0.25">
      <c r="A83" s="95"/>
    </row>
    <row r="84" spans="1:1" x14ac:dyDescent="0.25">
      <c r="A84" s="95"/>
    </row>
    <row r="85" spans="1:1" x14ac:dyDescent="0.25">
      <c r="A85" s="95"/>
    </row>
    <row r="86" spans="1:1" x14ac:dyDescent="0.25">
      <c r="A86" s="95"/>
    </row>
    <row r="87" spans="1:1" x14ac:dyDescent="0.25">
      <c r="A87" s="95"/>
    </row>
    <row r="88" spans="1:1" x14ac:dyDescent="0.25">
      <c r="A88" s="95"/>
    </row>
    <row r="89" spans="1:1" x14ac:dyDescent="0.25">
      <c r="A89" s="95"/>
    </row>
    <row r="90" spans="1:1" x14ac:dyDescent="0.25">
      <c r="A90" s="95"/>
    </row>
    <row r="91" spans="1:1" x14ac:dyDescent="0.25">
      <c r="A91" s="95"/>
    </row>
    <row r="92" spans="1:1" x14ac:dyDescent="0.25">
      <c r="A92" s="95"/>
    </row>
    <row r="93" spans="1:1" x14ac:dyDescent="0.25">
      <c r="A93" s="95"/>
    </row>
    <row r="94" spans="1:1" x14ac:dyDescent="0.25">
      <c r="A94" s="95"/>
    </row>
    <row r="95" spans="1:1" x14ac:dyDescent="0.25">
      <c r="A95" s="95"/>
    </row>
    <row r="96" spans="1:1" x14ac:dyDescent="0.25">
      <c r="A96" s="95"/>
    </row>
    <row r="97" spans="1:1" x14ac:dyDescent="0.25">
      <c r="A97" s="95"/>
    </row>
    <row r="98" spans="1:1" x14ac:dyDescent="0.25">
      <c r="A98" s="95"/>
    </row>
    <row r="99" spans="1:1" x14ac:dyDescent="0.25">
      <c r="A99" s="95"/>
    </row>
    <row r="100" spans="1:1" x14ac:dyDescent="0.25">
      <c r="A100" s="95"/>
    </row>
    <row r="101" spans="1:1" x14ac:dyDescent="0.25">
      <c r="A101" s="95"/>
    </row>
    <row r="102" spans="1:1" x14ac:dyDescent="0.25">
      <c r="A102" s="95"/>
    </row>
    <row r="103" spans="1:1" x14ac:dyDescent="0.25">
      <c r="A103" s="95"/>
    </row>
    <row r="104" spans="1:1" x14ac:dyDescent="0.25">
      <c r="A104" s="95"/>
    </row>
    <row r="105" spans="1:1" x14ac:dyDescent="0.25">
      <c r="A105" s="95"/>
    </row>
    <row r="106" spans="1:1" x14ac:dyDescent="0.25">
      <c r="A106" s="95"/>
    </row>
    <row r="107" spans="1:1" x14ac:dyDescent="0.25">
      <c r="A107" s="95"/>
    </row>
    <row r="108" spans="1:1" x14ac:dyDescent="0.25">
      <c r="A108" s="95"/>
    </row>
    <row r="109" spans="1:1" x14ac:dyDescent="0.25">
      <c r="A109" s="95"/>
    </row>
    <row r="110" spans="1:1" x14ac:dyDescent="0.25">
      <c r="A110" s="95"/>
    </row>
    <row r="111" spans="1:1" x14ac:dyDescent="0.25">
      <c r="A111" s="95"/>
    </row>
    <row r="112" spans="1:1" x14ac:dyDescent="0.25">
      <c r="A112" s="95"/>
    </row>
    <row r="113" spans="1:1" x14ac:dyDescent="0.25">
      <c r="A113" s="95"/>
    </row>
    <row r="114" spans="1:1" x14ac:dyDescent="0.25">
      <c r="A114" s="95"/>
    </row>
    <row r="115" spans="1:1" x14ac:dyDescent="0.25">
      <c r="A115" s="95"/>
    </row>
    <row r="116" spans="1:1" x14ac:dyDescent="0.25">
      <c r="A116" s="95"/>
    </row>
    <row r="117" spans="1:1" x14ac:dyDescent="0.25">
      <c r="A117" s="95"/>
    </row>
    <row r="118" spans="1:1" x14ac:dyDescent="0.25">
      <c r="A118" s="95"/>
    </row>
    <row r="119" spans="1:1" x14ac:dyDescent="0.25">
      <c r="A119" s="95"/>
    </row>
    <row r="120" spans="1:1" x14ac:dyDescent="0.25">
      <c r="A120" s="95"/>
    </row>
    <row r="121" spans="1:1" x14ac:dyDescent="0.25">
      <c r="A121" s="95"/>
    </row>
    <row r="122" spans="1:1" x14ac:dyDescent="0.25">
      <c r="A122" s="95"/>
    </row>
    <row r="123" spans="1:1" x14ac:dyDescent="0.25">
      <c r="A123" s="95"/>
    </row>
    <row r="124" spans="1:1" x14ac:dyDescent="0.25">
      <c r="A124" s="95"/>
    </row>
    <row r="125" spans="1:1" x14ac:dyDescent="0.25">
      <c r="A125" s="95"/>
    </row>
    <row r="126" spans="1:1" x14ac:dyDescent="0.25">
      <c r="A126" s="95"/>
    </row>
    <row r="127" spans="1:1" x14ac:dyDescent="0.25">
      <c r="A127" s="95"/>
    </row>
    <row r="128" spans="1:1" x14ac:dyDescent="0.25">
      <c r="A128" s="95"/>
    </row>
    <row r="129" spans="1:1" x14ac:dyDescent="0.25">
      <c r="A129" s="95"/>
    </row>
    <row r="130" spans="1:1" x14ac:dyDescent="0.25">
      <c r="A130" s="95"/>
    </row>
    <row r="131" spans="1:1" x14ac:dyDescent="0.25">
      <c r="A131" s="95"/>
    </row>
    <row r="132" spans="1:1" x14ac:dyDescent="0.25">
      <c r="A132" s="95"/>
    </row>
    <row r="133" spans="1:1" x14ac:dyDescent="0.25">
      <c r="A133" s="95"/>
    </row>
    <row r="134" spans="1:1" x14ac:dyDescent="0.25">
      <c r="A134" s="95"/>
    </row>
    <row r="135" spans="1:1" x14ac:dyDescent="0.25">
      <c r="A135" s="95"/>
    </row>
    <row r="136" spans="1:1" x14ac:dyDescent="0.25">
      <c r="A136" s="95"/>
    </row>
    <row r="137" spans="1:1" x14ac:dyDescent="0.25">
      <c r="A137" s="95"/>
    </row>
    <row r="138" spans="1:1" x14ac:dyDescent="0.25">
      <c r="A138" s="95"/>
    </row>
    <row r="139" spans="1:1" x14ac:dyDescent="0.25">
      <c r="A139" s="95"/>
    </row>
    <row r="140" spans="1:1" x14ac:dyDescent="0.25">
      <c r="A140" s="95"/>
    </row>
    <row r="141" spans="1:1" x14ac:dyDescent="0.25">
      <c r="A141" s="95"/>
    </row>
    <row r="142" spans="1:1" x14ac:dyDescent="0.25">
      <c r="A142" s="95"/>
    </row>
    <row r="143" spans="1:1" x14ac:dyDescent="0.25">
      <c r="A143" s="95"/>
    </row>
    <row r="144" spans="1:1" x14ac:dyDescent="0.25">
      <c r="A144" s="95"/>
    </row>
    <row r="145" spans="1:1" x14ac:dyDescent="0.25">
      <c r="A145" s="95"/>
    </row>
    <row r="146" spans="1:1" x14ac:dyDescent="0.25">
      <c r="A146" s="95"/>
    </row>
    <row r="147" spans="1:1" x14ac:dyDescent="0.25">
      <c r="A147" s="95"/>
    </row>
    <row r="148" spans="1:1" x14ac:dyDescent="0.25">
      <c r="A148" s="95"/>
    </row>
    <row r="149" spans="1:1" x14ac:dyDescent="0.25">
      <c r="A149" s="95"/>
    </row>
    <row r="150" spans="1:1" x14ac:dyDescent="0.25">
      <c r="A150" s="95"/>
    </row>
    <row r="151" spans="1:1" x14ac:dyDescent="0.25">
      <c r="A151" s="95"/>
    </row>
    <row r="152" spans="1:1" x14ac:dyDescent="0.25">
      <c r="A152" s="95"/>
    </row>
    <row r="153" spans="1:1" x14ac:dyDescent="0.25">
      <c r="A153" s="95"/>
    </row>
    <row r="154" spans="1:1" x14ac:dyDescent="0.25">
      <c r="A154" s="95"/>
    </row>
    <row r="155" spans="1:1" x14ac:dyDescent="0.25">
      <c r="A155" s="95"/>
    </row>
    <row r="156" spans="1:1" x14ac:dyDescent="0.25">
      <c r="A156" s="95"/>
    </row>
    <row r="157" spans="1:1" x14ac:dyDescent="0.25">
      <c r="A157" s="95"/>
    </row>
    <row r="158" spans="1:1" x14ac:dyDescent="0.25">
      <c r="A158" s="95"/>
    </row>
    <row r="159" spans="1:1" x14ac:dyDescent="0.25">
      <c r="A159" s="95"/>
    </row>
    <row r="160" spans="1:1" x14ac:dyDescent="0.25">
      <c r="A160" s="95"/>
    </row>
    <row r="161" spans="1:1" x14ac:dyDescent="0.25">
      <c r="A161" s="95"/>
    </row>
    <row r="162" spans="1:1" x14ac:dyDescent="0.25">
      <c r="A162" s="95"/>
    </row>
    <row r="163" spans="1:1" x14ac:dyDescent="0.25">
      <c r="A163" s="95"/>
    </row>
    <row r="164" spans="1:1" x14ac:dyDescent="0.25">
      <c r="A164" s="95"/>
    </row>
    <row r="165" spans="1:1" x14ac:dyDescent="0.25">
      <c r="A165" s="95"/>
    </row>
    <row r="166" spans="1:1" x14ac:dyDescent="0.25">
      <c r="A166" s="95"/>
    </row>
    <row r="167" spans="1:1" x14ac:dyDescent="0.25">
      <c r="A167" s="95"/>
    </row>
    <row r="168" spans="1:1" x14ac:dyDescent="0.25">
      <c r="A168" s="95"/>
    </row>
    <row r="169" spans="1:1" x14ac:dyDescent="0.25">
      <c r="A169" s="95"/>
    </row>
    <row r="170" spans="1:1" x14ac:dyDescent="0.25">
      <c r="A170" s="95"/>
    </row>
    <row r="171" spans="1:1" x14ac:dyDescent="0.25">
      <c r="A171" s="95"/>
    </row>
    <row r="172" spans="1:1" x14ac:dyDescent="0.25">
      <c r="A172" s="95"/>
    </row>
    <row r="173" spans="1:1" x14ac:dyDescent="0.25">
      <c r="A173" s="95"/>
    </row>
    <row r="174" spans="1:1" x14ac:dyDescent="0.25">
      <c r="A174" s="95"/>
    </row>
    <row r="175" spans="1:1" x14ac:dyDescent="0.25">
      <c r="A175" s="95"/>
    </row>
    <row r="176" spans="1:1" x14ac:dyDescent="0.25">
      <c r="A176" s="95"/>
    </row>
    <row r="177" spans="1:1" x14ac:dyDescent="0.25">
      <c r="A177" s="95"/>
    </row>
    <row r="178" spans="1:1" x14ac:dyDescent="0.25">
      <c r="A178" s="95"/>
    </row>
    <row r="179" spans="1:1" x14ac:dyDescent="0.25">
      <c r="A179" s="95"/>
    </row>
    <row r="180" spans="1:1" x14ac:dyDescent="0.25">
      <c r="A180" s="95"/>
    </row>
    <row r="181" spans="1:1" x14ac:dyDescent="0.25">
      <c r="A181" s="95"/>
    </row>
    <row r="182" spans="1:1" x14ac:dyDescent="0.25">
      <c r="A182" s="95"/>
    </row>
    <row r="183" spans="1:1" x14ac:dyDescent="0.25">
      <c r="A183" s="95"/>
    </row>
    <row r="184" spans="1:1" x14ac:dyDescent="0.25">
      <c r="A184" s="95"/>
    </row>
    <row r="185" spans="1:1" x14ac:dyDescent="0.25">
      <c r="A185" s="95"/>
    </row>
    <row r="186" spans="1:1" x14ac:dyDescent="0.25">
      <c r="A186" s="95"/>
    </row>
    <row r="187" spans="1:1" x14ac:dyDescent="0.25">
      <c r="A187" s="95"/>
    </row>
    <row r="188" spans="1:1" x14ac:dyDescent="0.25">
      <c r="A188" s="95"/>
    </row>
    <row r="189" spans="1:1" x14ac:dyDescent="0.25">
      <c r="A189" s="95"/>
    </row>
    <row r="190" spans="1:1" x14ac:dyDescent="0.25">
      <c r="A190" s="95"/>
    </row>
    <row r="191" spans="1:1" x14ac:dyDescent="0.25">
      <c r="A191" s="95"/>
    </row>
    <row r="192" spans="1:1" x14ac:dyDescent="0.25">
      <c r="A192" s="95"/>
    </row>
    <row r="193" spans="1:1" x14ac:dyDescent="0.25">
      <c r="A193" s="95"/>
    </row>
    <row r="194" spans="1:1" x14ac:dyDescent="0.25">
      <c r="A194" s="95"/>
    </row>
    <row r="195" spans="1:1" x14ac:dyDescent="0.25">
      <c r="A195" s="95"/>
    </row>
    <row r="196" spans="1:1" x14ac:dyDescent="0.25">
      <c r="A196" s="95"/>
    </row>
    <row r="197" spans="1:1" x14ac:dyDescent="0.25">
      <c r="A197" s="95"/>
    </row>
    <row r="198" spans="1:1" x14ac:dyDescent="0.25">
      <c r="A198" s="95"/>
    </row>
    <row r="199" spans="1:1" x14ac:dyDescent="0.25">
      <c r="A199" s="95"/>
    </row>
    <row r="200" spans="1:1" x14ac:dyDescent="0.25">
      <c r="A200" s="95"/>
    </row>
    <row r="201" spans="1:1" x14ac:dyDescent="0.25">
      <c r="A201" s="95"/>
    </row>
    <row r="202" spans="1:1" x14ac:dyDescent="0.25">
      <c r="A202" s="95"/>
    </row>
    <row r="203" spans="1:1" x14ac:dyDescent="0.25">
      <c r="A203" s="95"/>
    </row>
    <row r="204" spans="1:1" x14ac:dyDescent="0.25">
      <c r="A204" s="95"/>
    </row>
    <row r="205" spans="1:1" x14ac:dyDescent="0.25">
      <c r="A205" s="95"/>
    </row>
    <row r="206" spans="1:1" x14ac:dyDescent="0.25">
      <c r="A206" s="95"/>
    </row>
    <row r="207" spans="1:1" x14ac:dyDescent="0.25">
      <c r="A207" s="95"/>
    </row>
    <row r="208" spans="1:1" x14ac:dyDescent="0.25">
      <c r="A208" s="95"/>
    </row>
    <row r="209" spans="1:1" x14ac:dyDescent="0.25">
      <c r="A209" s="95"/>
    </row>
    <row r="210" spans="1:1" x14ac:dyDescent="0.25">
      <c r="A210" s="95"/>
    </row>
    <row r="211" spans="1:1" x14ac:dyDescent="0.25">
      <c r="A211" s="95"/>
    </row>
    <row r="212" spans="1:1" x14ac:dyDescent="0.25">
      <c r="A212" s="95"/>
    </row>
    <row r="213" spans="1:1" x14ac:dyDescent="0.25">
      <c r="A213" s="95"/>
    </row>
    <row r="214" spans="1:1" x14ac:dyDescent="0.25">
      <c r="A214" s="95"/>
    </row>
    <row r="215" spans="1:1" x14ac:dyDescent="0.25">
      <c r="A215" s="95"/>
    </row>
    <row r="216" spans="1:1" x14ac:dyDescent="0.25">
      <c r="A216" s="95"/>
    </row>
    <row r="217" spans="1:1" x14ac:dyDescent="0.25">
      <c r="A217" s="95"/>
    </row>
    <row r="218" spans="1:1" x14ac:dyDescent="0.25">
      <c r="A218" s="95"/>
    </row>
    <row r="219" spans="1:1" x14ac:dyDescent="0.25">
      <c r="A219" s="95"/>
    </row>
    <row r="220" spans="1:1" x14ac:dyDescent="0.25">
      <c r="A220" s="95"/>
    </row>
    <row r="221" spans="1:1" x14ac:dyDescent="0.25">
      <c r="A221" s="95"/>
    </row>
    <row r="222" spans="1:1" x14ac:dyDescent="0.25">
      <c r="A222" s="95"/>
    </row>
    <row r="223" spans="1:1" x14ac:dyDescent="0.25">
      <c r="A223" s="95"/>
    </row>
    <row r="224" spans="1:1" x14ac:dyDescent="0.25">
      <c r="A224" s="95"/>
    </row>
    <row r="225" spans="1:1" x14ac:dyDescent="0.25">
      <c r="A225" s="95"/>
    </row>
    <row r="226" spans="1:1" x14ac:dyDescent="0.25">
      <c r="A226" s="95"/>
    </row>
    <row r="227" spans="1:1" x14ac:dyDescent="0.25">
      <c r="A227" s="95"/>
    </row>
    <row r="228" spans="1:1" x14ac:dyDescent="0.25">
      <c r="A228" s="95"/>
    </row>
    <row r="229" spans="1:1" x14ac:dyDescent="0.25">
      <c r="A229" s="95"/>
    </row>
    <row r="230" spans="1:1" x14ac:dyDescent="0.25">
      <c r="A230" s="95"/>
    </row>
    <row r="231" spans="1:1" x14ac:dyDescent="0.25">
      <c r="A231" s="95"/>
    </row>
    <row r="232" spans="1:1" x14ac:dyDescent="0.25">
      <c r="A232" s="95"/>
    </row>
    <row r="233" spans="1:1" x14ac:dyDescent="0.25">
      <c r="A233" s="95"/>
    </row>
    <row r="234" spans="1:1" x14ac:dyDescent="0.25">
      <c r="A234" s="95"/>
    </row>
    <row r="235" spans="1:1" x14ac:dyDescent="0.25">
      <c r="A235" s="95"/>
    </row>
    <row r="236" spans="1:1" x14ac:dyDescent="0.25">
      <c r="A236" s="95"/>
    </row>
    <row r="237" spans="1:1" x14ac:dyDescent="0.25">
      <c r="A237" s="95"/>
    </row>
    <row r="238" spans="1:1" x14ac:dyDescent="0.25">
      <c r="A238" s="95"/>
    </row>
    <row r="239" spans="1:1" x14ac:dyDescent="0.25">
      <c r="A239" s="95"/>
    </row>
    <row r="240" spans="1:1" x14ac:dyDescent="0.25">
      <c r="A240" s="95"/>
    </row>
    <row r="241" spans="1:1" x14ac:dyDescent="0.25">
      <c r="A241" s="95"/>
    </row>
    <row r="242" spans="1:1" x14ac:dyDescent="0.25">
      <c r="A242" s="95"/>
    </row>
    <row r="243" spans="1:1" x14ac:dyDescent="0.25">
      <c r="A243" s="95"/>
    </row>
    <row r="244" spans="1:1" x14ac:dyDescent="0.25">
      <c r="A244" s="95"/>
    </row>
    <row r="245" spans="1:1" x14ac:dyDescent="0.25">
      <c r="A245" s="95"/>
    </row>
    <row r="246" spans="1:1" x14ac:dyDescent="0.25">
      <c r="A246" s="95"/>
    </row>
    <row r="247" spans="1:1" x14ac:dyDescent="0.25">
      <c r="A247" s="95"/>
    </row>
    <row r="248" spans="1:1" x14ac:dyDescent="0.25">
      <c r="A248" s="95"/>
    </row>
    <row r="249" spans="1:1" x14ac:dyDescent="0.25">
      <c r="A249" s="95"/>
    </row>
    <row r="250" spans="1:1" x14ac:dyDescent="0.25">
      <c r="A250" s="95"/>
    </row>
    <row r="251" spans="1:1" x14ac:dyDescent="0.25">
      <c r="A251" s="95"/>
    </row>
    <row r="252" spans="1:1" x14ac:dyDescent="0.25">
      <c r="A252" s="95"/>
    </row>
    <row r="253" spans="1:1" x14ac:dyDescent="0.25">
      <c r="A253" s="95"/>
    </row>
    <row r="254" spans="1:1" x14ac:dyDescent="0.25">
      <c r="A254" s="95"/>
    </row>
    <row r="255" spans="1:1" x14ac:dyDescent="0.25">
      <c r="A255" s="95"/>
    </row>
    <row r="256" spans="1:1" x14ac:dyDescent="0.25">
      <c r="A256" s="95"/>
    </row>
    <row r="257" spans="1:1" x14ac:dyDescent="0.25">
      <c r="A257" s="95"/>
    </row>
    <row r="258" spans="1:1" x14ac:dyDescent="0.25">
      <c r="A258" s="95"/>
    </row>
    <row r="259" spans="1:1" x14ac:dyDescent="0.25">
      <c r="A259" s="95"/>
    </row>
    <row r="260" spans="1:1" x14ac:dyDescent="0.25">
      <c r="A260" s="95"/>
    </row>
    <row r="261" spans="1:1" x14ac:dyDescent="0.25">
      <c r="A261" s="95"/>
    </row>
    <row r="262" spans="1:1" x14ac:dyDescent="0.25">
      <c r="A262" s="95"/>
    </row>
    <row r="263" spans="1:1" x14ac:dyDescent="0.25">
      <c r="A263" s="95"/>
    </row>
    <row r="264" spans="1:1" x14ac:dyDescent="0.25">
      <c r="A264" s="95"/>
    </row>
    <row r="265" spans="1:1" x14ac:dyDescent="0.25">
      <c r="A265" s="95"/>
    </row>
    <row r="266" spans="1:1" x14ac:dyDescent="0.25">
      <c r="A266" s="95"/>
    </row>
    <row r="267" spans="1:1" x14ac:dyDescent="0.25">
      <c r="A267" s="95"/>
    </row>
    <row r="268" spans="1:1" x14ac:dyDescent="0.25">
      <c r="A268" s="95"/>
    </row>
    <row r="269" spans="1:1" x14ac:dyDescent="0.25">
      <c r="A269" s="95"/>
    </row>
    <row r="270" spans="1:1" x14ac:dyDescent="0.25">
      <c r="A270" s="95"/>
    </row>
    <row r="271" spans="1:1" x14ac:dyDescent="0.25">
      <c r="A271" s="95"/>
    </row>
    <row r="272" spans="1:1" x14ac:dyDescent="0.25">
      <c r="A272" s="95"/>
    </row>
    <row r="273" spans="1:1" x14ac:dyDescent="0.25">
      <c r="A273" s="95"/>
    </row>
    <row r="274" spans="1:1" x14ac:dyDescent="0.25">
      <c r="A274" s="95"/>
    </row>
    <row r="275" spans="1:1" x14ac:dyDescent="0.25">
      <c r="A275" s="95"/>
    </row>
    <row r="276" spans="1:1" x14ac:dyDescent="0.25">
      <c r="A276" s="95"/>
    </row>
    <row r="277" spans="1:1" x14ac:dyDescent="0.25">
      <c r="A277" s="95"/>
    </row>
    <row r="278" spans="1:1" x14ac:dyDescent="0.25">
      <c r="A278" s="95"/>
    </row>
    <row r="279" spans="1:1" x14ac:dyDescent="0.25">
      <c r="A279" s="95"/>
    </row>
    <row r="280" spans="1:1" x14ac:dyDescent="0.25">
      <c r="A280" s="95"/>
    </row>
    <row r="281" spans="1:1" x14ac:dyDescent="0.25">
      <c r="A281" s="95"/>
    </row>
    <row r="282" spans="1:1" x14ac:dyDescent="0.25">
      <c r="A282" s="95"/>
    </row>
    <row r="283" spans="1:1" x14ac:dyDescent="0.25">
      <c r="A283" s="95"/>
    </row>
    <row r="284" spans="1:1" x14ac:dyDescent="0.25">
      <c r="A284" s="95"/>
    </row>
    <row r="285" spans="1:1" x14ac:dyDescent="0.25">
      <c r="A285" s="95"/>
    </row>
    <row r="286" spans="1:1" x14ac:dyDescent="0.25">
      <c r="A286" s="95"/>
    </row>
    <row r="287" spans="1:1" x14ac:dyDescent="0.25">
      <c r="A287" s="95"/>
    </row>
    <row r="288" spans="1:1" x14ac:dyDescent="0.25">
      <c r="A288" s="95"/>
    </row>
    <row r="289" spans="1:1" x14ac:dyDescent="0.25">
      <c r="A289" s="95"/>
    </row>
    <row r="290" spans="1:1" x14ac:dyDescent="0.25">
      <c r="A290" s="95"/>
    </row>
    <row r="291" spans="1:1" x14ac:dyDescent="0.25">
      <c r="A291" s="95"/>
    </row>
    <row r="292" spans="1:1" x14ac:dyDescent="0.25">
      <c r="A292" s="95"/>
    </row>
    <row r="293" spans="1:1" x14ac:dyDescent="0.25">
      <c r="A293" s="95"/>
    </row>
    <row r="294" spans="1:1" x14ac:dyDescent="0.25">
      <c r="A294" s="95"/>
    </row>
    <row r="295" spans="1:1" x14ac:dyDescent="0.25">
      <c r="A295" s="95"/>
    </row>
    <row r="296" spans="1:1" x14ac:dyDescent="0.25">
      <c r="A296" s="95"/>
    </row>
    <row r="297" spans="1:1" x14ac:dyDescent="0.25">
      <c r="A297" s="95"/>
    </row>
    <row r="298" spans="1:1" x14ac:dyDescent="0.25">
      <c r="A298" s="95"/>
    </row>
    <row r="299" spans="1:1" x14ac:dyDescent="0.25">
      <c r="A299" s="95"/>
    </row>
    <row r="300" spans="1:1" x14ac:dyDescent="0.25">
      <c r="A300" s="95"/>
    </row>
    <row r="301" spans="1:1" x14ac:dyDescent="0.25">
      <c r="A301" s="95"/>
    </row>
    <row r="302" spans="1:1" x14ac:dyDescent="0.25">
      <c r="A302" s="95"/>
    </row>
    <row r="303" spans="1:1" x14ac:dyDescent="0.25">
      <c r="A303" s="95"/>
    </row>
    <row r="304" spans="1:1" x14ac:dyDescent="0.25">
      <c r="A304" s="95"/>
    </row>
    <row r="305" spans="1:1" x14ac:dyDescent="0.25">
      <c r="A305" s="95"/>
    </row>
    <row r="306" spans="1:1" x14ac:dyDescent="0.25">
      <c r="A306" s="95"/>
    </row>
    <row r="307" spans="1:1" x14ac:dyDescent="0.25">
      <c r="A307" s="95"/>
    </row>
    <row r="308" spans="1:1" x14ac:dyDescent="0.25">
      <c r="A308" s="95"/>
    </row>
    <row r="309" spans="1:1" x14ac:dyDescent="0.25">
      <c r="A309" s="95"/>
    </row>
    <row r="310" spans="1:1" x14ac:dyDescent="0.25">
      <c r="A310" s="95"/>
    </row>
    <row r="311" spans="1:1" x14ac:dyDescent="0.25">
      <c r="A311" s="95"/>
    </row>
    <row r="312" spans="1:1" x14ac:dyDescent="0.25">
      <c r="A312" s="95"/>
    </row>
    <row r="313" spans="1:1" x14ac:dyDescent="0.25">
      <c r="A313" s="95"/>
    </row>
    <row r="314" spans="1:1" x14ac:dyDescent="0.25">
      <c r="A314" s="95"/>
    </row>
    <row r="315" spans="1:1" x14ac:dyDescent="0.25">
      <c r="A315" s="95"/>
    </row>
    <row r="316" spans="1:1" x14ac:dyDescent="0.25">
      <c r="A316" s="95"/>
    </row>
    <row r="317" spans="1:1" x14ac:dyDescent="0.25">
      <c r="A317" s="95"/>
    </row>
    <row r="318" spans="1:1" x14ac:dyDescent="0.25">
      <c r="A318" s="95"/>
    </row>
    <row r="319" spans="1:1" x14ac:dyDescent="0.25">
      <c r="A319" s="95"/>
    </row>
    <row r="320" spans="1:1" x14ac:dyDescent="0.25">
      <c r="A320" s="95"/>
    </row>
    <row r="321" spans="1:1" x14ac:dyDescent="0.25">
      <c r="A321" s="95"/>
    </row>
    <row r="322" spans="1:1" x14ac:dyDescent="0.25">
      <c r="A322" s="95"/>
    </row>
    <row r="323" spans="1:1" x14ac:dyDescent="0.25">
      <c r="A323" s="95"/>
    </row>
    <row r="324" spans="1:1" x14ac:dyDescent="0.25">
      <c r="A324" s="95"/>
    </row>
    <row r="325" spans="1:1" x14ac:dyDescent="0.25">
      <c r="A325" s="95"/>
    </row>
    <row r="326" spans="1:1" x14ac:dyDescent="0.25">
      <c r="A326" s="95"/>
    </row>
    <row r="327" spans="1:1" x14ac:dyDescent="0.25">
      <c r="A327" s="95"/>
    </row>
    <row r="328" spans="1:1" x14ac:dyDescent="0.25">
      <c r="A328" s="95"/>
    </row>
    <row r="329" spans="1:1" x14ac:dyDescent="0.25">
      <c r="A329" s="95"/>
    </row>
    <row r="330" spans="1:1" x14ac:dyDescent="0.25">
      <c r="A330" s="95"/>
    </row>
    <row r="331" spans="1:1" x14ac:dyDescent="0.25">
      <c r="A331" s="95"/>
    </row>
    <row r="332" spans="1:1" x14ac:dyDescent="0.25">
      <c r="A332" s="95"/>
    </row>
    <row r="333" spans="1:1" x14ac:dyDescent="0.25">
      <c r="A333" s="95"/>
    </row>
    <row r="334" spans="1:1" x14ac:dyDescent="0.25">
      <c r="A334" s="95"/>
    </row>
    <row r="335" spans="1:1" x14ac:dyDescent="0.25">
      <c r="A335" s="95"/>
    </row>
    <row r="336" spans="1:1" x14ac:dyDescent="0.25">
      <c r="A336" s="95"/>
    </row>
    <row r="337" spans="1:1" x14ac:dyDescent="0.25">
      <c r="A337" s="95"/>
    </row>
    <row r="338" spans="1:1" x14ac:dyDescent="0.25">
      <c r="A338" s="95"/>
    </row>
    <row r="339" spans="1:1" x14ac:dyDescent="0.25">
      <c r="A339" s="95"/>
    </row>
    <row r="340" spans="1:1" x14ac:dyDescent="0.25">
      <c r="A340" s="95"/>
    </row>
    <row r="341" spans="1:1" x14ac:dyDescent="0.25">
      <c r="A341" s="95"/>
    </row>
    <row r="342" spans="1:1" x14ac:dyDescent="0.25">
      <c r="A342" s="95"/>
    </row>
    <row r="343" spans="1:1" x14ac:dyDescent="0.25">
      <c r="A343" s="95"/>
    </row>
    <row r="344" spans="1:1" x14ac:dyDescent="0.25">
      <c r="A344" s="95"/>
    </row>
    <row r="345" spans="1:1" x14ac:dyDescent="0.25">
      <c r="A345" s="95"/>
    </row>
    <row r="346" spans="1:1" x14ac:dyDescent="0.25">
      <c r="A346" s="95"/>
    </row>
    <row r="347" spans="1:1" x14ac:dyDescent="0.25">
      <c r="A347" s="95"/>
    </row>
    <row r="348" spans="1:1" x14ac:dyDescent="0.25">
      <c r="A348" s="95"/>
    </row>
    <row r="349" spans="1:1" x14ac:dyDescent="0.25">
      <c r="A349" s="95"/>
    </row>
    <row r="350" spans="1:1" x14ac:dyDescent="0.25">
      <c r="A350" s="95"/>
    </row>
    <row r="351" spans="1:1" x14ac:dyDescent="0.25">
      <c r="A351" s="95"/>
    </row>
    <row r="352" spans="1:1" x14ac:dyDescent="0.25">
      <c r="A352" s="95"/>
    </row>
    <row r="353" spans="1:1" x14ac:dyDescent="0.25">
      <c r="A353" s="95"/>
    </row>
    <row r="354" spans="1:1" x14ac:dyDescent="0.25">
      <c r="A354" s="95"/>
    </row>
    <row r="355" spans="1:1" x14ac:dyDescent="0.25">
      <c r="A355" s="95"/>
    </row>
    <row r="356" spans="1:1" x14ac:dyDescent="0.25">
      <c r="A356" s="95"/>
    </row>
    <row r="357" spans="1:1" x14ac:dyDescent="0.25">
      <c r="A357" s="95"/>
    </row>
    <row r="358" spans="1:1" x14ac:dyDescent="0.25">
      <c r="A358" s="95"/>
    </row>
    <row r="359" spans="1:1" x14ac:dyDescent="0.25">
      <c r="A359" s="95"/>
    </row>
    <row r="360" spans="1:1" x14ac:dyDescent="0.25">
      <c r="A360" s="95"/>
    </row>
    <row r="361" spans="1:1" x14ac:dyDescent="0.25">
      <c r="A361" s="95"/>
    </row>
    <row r="362" spans="1:1" x14ac:dyDescent="0.25">
      <c r="A362" s="95"/>
    </row>
    <row r="363" spans="1:1" x14ac:dyDescent="0.25">
      <c r="A363" s="95"/>
    </row>
    <row r="364" spans="1:1" x14ac:dyDescent="0.25">
      <c r="A364" s="95"/>
    </row>
    <row r="365" spans="1:1" x14ac:dyDescent="0.25">
      <c r="A365" s="95"/>
    </row>
    <row r="366" spans="1:1" x14ac:dyDescent="0.25">
      <c r="A366" s="95"/>
    </row>
    <row r="367" spans="1:1" x14ac:dyDescent="0.25">
      <c r="A367" s="95"/>
    </row>
    <row r="368" spans="1:1" x14ac:dyDescent="0.25">
      <c r="A368" s="95"/>
    </row>
    <row r="369" spans="1:1" x14ac:dyDescent="0.25">
      <c r="A369" s="95"/>
    </row>
    <row r="370" spans="1:1" x14ac:dyDescent="0.25">
      <c r="A370" s="95"/>
    </row>
    <row r="371" spans="1:1" x14ac:dyDescent="0.25">
      <c r="A371" s="95"/>
    </row>
    <row r="372" spans="1:1" x14ac:dyDescent="0.25">
      <c r="A372" s="95"/>
    </row>
    <row r="373" spans="1:1" x14ac:dyDescent="0.25">
      <c r="A373" s="95"/>
    </row>
    <row r="374" spans="1:1" x14ac:dyDescent="0.25">
      <c r="A374" s="95"/>
    </row>
    <row r="375" spans="1:1" x14ac:dyDescent="0.25">
      <c r="A375" s="95"/>
    </row>
    <row r="376" spans="1:1" x14ac:dyDescent="0.25">
      <c r="A376" s="95"/>
    </row>
    <row r="377" spans="1:1" x14ac:dyDescent="0.25">
      <c r="A377" s="95"/>
    </row>
    <row r="378" spans="1:1" x14ac:dyDescent="0.25">
      <c r="A378" s="95"/>
    </row>
    <row r="379" spans="1:1" x14ac:dyDescent="0.25">
      <c r="A379" s="95"/>
    </row>
    <row r="380" spans="1:1" x14ac:dyDescent="0.25">
      <c r="A380" s="95"/>
    </row>
    <row r="381" spans="1:1" x14ac:dyDescent="0.25">
      <c r="A381" s="95"/>
    </row>
    <row r="382" spans="1:1" x14ac:dyDescent="0.25">
      <c r="A382" s="95"/>
    </row>
    <row r="383" spans="1:1" x14ac:dyDescent="0.25">
      <c r="A383" s="95"/>
    </row>
    <row r="384" spans="1:1" x14ac:dyDescent="0.25">
      <c r="A384" s="95"/>
    </row>
    <row r="385" spans="1:1" x14ac:dyDescent="0.25">
      <c r="A385" s="95"/>
    </row>
    <row r="386" spans="1:1" x14ac:dyDescent="0.25">
      <c r="A386" s="95"/>
    </row>
    <row r="387" spans="1:1" x14ac:dyDescent="0.25">
      <c r="A387" s="95"/>
    </row>
    <row r="388" spans="1:1" x14ac:dyDescent="0.25">
      <c r="A388" s="95"/>
    </row>
    <row r="389" spans="1:1" x14ac:dyDescent="0.25">
      <c r="A389" s="95"/>
    </row>
    <row r="390" spans="1:1" x14ac:dyDescent="0.25">
      <c r="A390" s="95"/>
    </row>
    <row r="391" spans="1:1" x14ac:dyDescent="0.25">
      <c r="A391" s="95"/>
    </row>
    <row r="392" spans="1:1" x14ac:dyDescent="0.25">
      <c r="A392" s="95"/>
    </row>
    <row r="393" spans="1:1" x14ac:dyDescent="0.25">
      <c r="A393" s="95"/>
    </row>
    <row r="394" spans="1:1" x14ac:dyDescent="0.25">
      <c r="A394" s="95"/>
    </row>
    <row r="395" spans="1:1" x14ac:dyDescent="0.25">
      <c r="A395" s="95"/>
    </row>
    <row r="396" spans="1:1" x14ac:dyDescent="0.25">
      <c r="A396" s="95"/>
    </row>
    <row r="397" spans="1:1" x14ac:dyDescent="0.25">
      <c r="A397" s="95"/>
    </row>
    <row r="398" spans="1:1" x14ac:dyDescent="0.25">
      <c r="A398" s="95"/>
    </row>
    <row r="399" spans="1:1" x14ac:dyDescent="0.25">
      <c r="A399" s="95"/>
    </row>
    <row r="400" spans="1:1" x14ac:dyDescent="0.25">
      <c r="A400" s="95"/>
    </row>
    <row r="401" spans="1:1" x14ac:dyDescent="0.25">
      <c r="A401" s="95"/>
    </row>
    <row r="402" spans="1:1" x14ac:dyDescent="0.25">
      <c r="A402" s="95"/>
    </row>
    <row r="403" spans="1:1" x14ac:dyDescent="0.25">
      <c r="A403" s="95"/>
    </row>
    <row r="404" spans="1:1" x14ac:dyDescent="0.25">
      <c r="A404" s="95"/>
    </row>
    <row r="405" spans="1:1" x14ac:dyDescent="0.25">
      <c r="A405" s="95"/>
    </row>
    <row r="406" spans="1:1" x14ac:dyDescent="0.25">
      <c r="A406" s="95"/>
    </row>
    <row r="407" spans="1:1" x14ac:dyDescent="0.25">
      <c r="A407" s="95"/>
    </row>
    <row r="408" spans="1:1" x14ac:dyDescent="0.25">
      <c r="A408" s="95"/>
    </row>
    <row r="409" spans="1:1" x14ac:dyDescent="0.25">
      <c r="A409" s="95"/>
    </row>
    <row r="410" spans="1:1" x14ac:dyDescent="0.25">
      <c r="A410" s="95"/>
    </row>
    <row r="411" spans="1:1" x14ac:dyDescent="0.25">
      <c r="A411" s="95"/>
    </row>
    <row r="412" spans="1:1" x14ac:dyDescent="0.25">
      <c r="A412" s="95"/>
    </row>
    <row r="413" spans="1:1" x14ac:dyDescent="0.25">
      <c r="A413" s="95"/>
    </row>
    <row r="414" spans="1:1" x14ac:dyDescent="0.25">
      <c r="A414" s="95"/>
    </row>
    <row r="415" spans="1:1" x14ac:dyDescent="0.25">
      <c r="A415" s="95"/>
    </row>
    <row r="416" spans="1:1" x14ac:dyDescent="0.25">
      <c r="A416" s="95"/>
    </row>
    <row r="417" spans="1:1" x14ac:dyDescent="0.25">
      <c r="A417" s="95"/>
    </row>
    <row r="418" spans="1:1" x14ac:dyDescent="0.25">
      <c r="A418" s="95"/>
    </row>
    <row r="419" spans="1:1" x14ac:dyDescent="0.25">
      <c r="A419" s="95"/>
    </row>
    <row r="420" spans="1:1" x14ac:dyDescent="0.25">
      <c r="A420" s="95"/>
    </row>
    <row r="421" spans="1:1" x14ac:dyDescent="0.25">
      <c r="A421" s="95"/>
    </row>
    <row r="422" spans="1:1" x14ac:dyDescent="0.25">
      <c r="A422" s="95"/>
    </row>
    <row r="423" spans="1:1" x14ac:dyDescent="0.25">
      <c r="A423" s="95"/>
    </row>
    <row r="424" spans="1:1" x14ac:dyDescent="0.25">
      <c r="A424" s="95"/>
    </row>
    <row r="425" spans="1:1" x14ac:dyDescent="0.25">
      <c r="A425" s="95"/>
    </row>
    <row r="426" spans="1:1" x14ac:dyDescent="0.25">
      <c r="A426" s="95"/>
    </row>
    <row r="427" spans="1:1" x14ac:dyDescent="0.25">
      <c r="A427" s="95"/>
    </row>
    <row r="428" spans="1:1" x14ac:dyDescent="0.25">
      <c r="A428" s="95"/>
    </row>
    <row r="429" spans="1:1" x14ac:dyDescent="0.25">
      <c r="A429" s="95"/>
    </row>
    <row r="430" spans="1:1" x14ac:dyDescent="0.25">
      <c r="A430" s="95"/>
    </row>
    <row r="431" spans="1:1" x14ac:dyDescent="0.25">
      <c r="A431" s="95"/>
    </row>
    <row r="432" spans="1:1" x14ac:dyDescent="0.25">
      <c r="A432" s="95"/>
    </row>
    <row r="433" spans="1:1" x14ac:dyDescent="0.25">
      <c r="A433" s="95"/>
    </row>
    <row r="434" spans="1:1" x14ac:dyDescent="0.25">
      <c r="A434" s="95"/>
    </row>
    <row r="435" spans="1:1" x14ac:dyDescent="0.25">
      <c r="A435" s="95"/>
    </row>
    <row r="436" spans="1:1" x14ac:dyDescent="0.25">
      <c r="A436" s="95"/>
    </row>
    <row r="437" spans="1:1" x14ac:dyDescent="0.25">
      <c r="A437" s="95"/>
    </row>
    <row r="438" spans="1:1" x14ac:dyDescent="0.25">
      <c r="A438" s="95"/>
    </row>
    <row r="439" spans="1:1" x14ac:dyDescent="0.25">
      <c r="A439" s="95"/>
    </row>
    <row r="440" spans="1:1" x14ac:dyDescent="0.25">
      <c r="A440" s="95"/>
    </row>
    <row r="441" spans="1:1" x14ac:dyDescent="0.25">
      <c r="A441" s="95"/>
    </row>
    <row r="442" spans="1:1" x14ac:dyDescent="0.25">
      <c r="A442" s="95"/>
    </row>
    <row r="443" spans="1:1" x14ac:dyDescent="0.25">
      <c r="A443" s="95"/>
    </row>
    <row r="444" spans="1:1" x14ac:dyDescent="0.25">
      <c r="A444" s="95"/>
    </row>
    <row r="445" spans="1:1" x14ac:dyDescent="0.25">
      <c r="A445" s="95"/>
    </row>
    <row r="446" spans="1:1" x14ac:dyDescent="0.25">
      <c r="A446" s="95"/>
    </row>
    <row r="447" spans="1:1" x14ac:dyDescent="0.25">
      <c r="A447" s="95"/>
    </row>
    <row r="448" spans="1:1" x14ac:dyDescent="0.25">
      <c r="A448" s="95"/>
    </row>
    <row r="449" spans="1:1" x14ac:dyDescent="0.25">
      <c r="A449" s="95"/>
    </row>
    <row r="450" spans="1:1" x14ac:dyDescent="0.25">
      <c r="A450" s="95"/>
    </row>
    <row r="451" spans="1:1" x14ac:dyDescent="0.25">
      <c r="A451" s="95"/>
    </row>
    <row r="452" spans="1:1" x14ac:dyDescent="0.25">
      <c r="A452" s="95"/>
    </row>
    <row r="453" spans="1:1" x14ac:dyDescent="0.25">
      <c r="A453" s="95"/>
    </row>
    <row r="454" spans="1:1" x14ac:dyDescent="0.25">
      <c r="A454" s="95"/>
    </row>
    <row r="455" spans="1:1" x14ac:dyDescent="0.25">
      <c r="A455" s="95"/>
    </row>
    <row r="456" spans="1:1" x14ac:dyDescent="0.25">
      <c r="A456" s="95"/>
    </row>
    <row r="457" spans="1:1" x14ac:dyDescent="0.25">
      <c r="A457" s="95"/>
    </row>
    <row r="458" spans="1:1" x14ac:dyDescent="0.25">
      <c r="A458" s="95"/>
    </row>
    <row r="459" spans="1:1" x14ac:dyDescent="0.25">
      <c r="A459" s="95"/>
    </row>
    <row r="460" spans="1:1" x14ac:dyDescent="0.25">
      <c r="A460" s="95"/>
    </row>
    <row r="461" spans="1:1" x14ac:dyDescent="0.25">
      <c r="A461" s="95"/>
    </row>
  </sheetData>
  <mergeCells count="10">
    <mergeCell ref="A6:K6"/>
    <mergeCell ref="A7:A10"/>
    <mergeCell ref="C7:C10"/>
    <mergeCell ref="B1:J1"/>
    <mergeCell ref="A3:A4"/>
    <mergeCell ref="B3:B4"/>
    <mergeCell ref="C3:C4"/>
    <mergeCell ref="D3:D4"/>
    <mergeCell ref="E3:G3"/>
    <mergeCell ref="H3:J3"/>
  </mergeCells>
  <pageMargins left="0.23622047244094491" right="0.23622047244094491" top="0.15748031496062992" bottom="0.15748031496062992" header="0.11811023622047245" footer="0.11811023622047245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O541"/>
  <sheetViews>
    <sheetView workbookViewId="0">
      <pane ySplit="2" topLeftCell="A3" activePane="bottomLeft" state="frozen"/>
      <selection pane="bottomLeft" activeCell="K175" sqref="K175"/>
    </sheetView>
  </sheetViews>
  <sheetFormatPr defaultRowHeight="15" x14ac:dyDescent="0.25"/>
  <cols>
    <col min="1" max="1" width="3.7109375" customWidth="1"/>
    <col min="2" max="2" width="16.28515625" customWidth="1"/>
    <col min="3" max="3" width="19.28515625" customWidth="1"/>
    <col min="4" max="4" width="21.7109375" customWidth="1"/>
    <col min="5" max="5" width="17" customWidth="1"/>
    <col min="6" max="6" width="9.5703125" customWidth="1"/>
    <col min="7" max="7" width="13" customWidth="1"/>
    <col min="8" max="8" width="14.140625" customWidth="1"/>
    <col min="10" max="10" width="13.140625" customWidth="1"/>
    <col min="11" max="11" width="18.85546875" customWidth="1"/>
  </cols>
  <sheetData>
    <row r="1" spans="1:12" ht="101.2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/>
    </row>
    <row r="2" spans="1:12" ht="22.5" customHeight="1" x14ac:dyDescent="0.25"/>
    <row r="3" spans="1:12" ht="90.75" customHeight="1" x14ac:dyDescent="0.25">
      <c r="A3" s="3" t="s">
        <v>1</v>
      </c>
      <c r="B3" s="4" t="s">
        <v>2</v>
      </c>
      <c r="C3" s="5" t="s">
        <v>3</v>
      </c>
      <c r="D3" s="5" t="s">
        <v>4</v>
      </c>
      <c r="E3" s="6" t="s">
        <v>5</v>
      </c>
      <c r="F3" s="7"/>
      <c r="G3" s="7"/>
      <c r="H3" s="5" t="s">
        <v>6</v>
      </c>
      <c r="I3" s="5"/>
      <c r="J3" s="5"/>
      <c r="K3" s="8" t="s">
        <v>7</v>
      </c>
    </row>
    <row r="4" spans="1:12" ht="78" customHeight="1" x14ac:dyDescent="0.25">
      <c r="A4" s="3"/>
      <c r="B4" s="9"/>
      <c r="C4" s="4"/>
      <c r="D4" s="5"/>
      <c r="E4" s="10" t="s">
        <v>8</v>
      </c>
      <c r="F4" s="10" t="s">
        <v>9</v>
      </c>
      <c r="G4" s="10" t="s">
        <v>10</v>
      </c>
      <c r="H4" s="10" t="s">
        <v>11</v>
      </c>
      <c r="I4" s="10" t="s">
        <v>9</v>
      </c>
      <c r="J4" s="10" t="s">
        <v>12</v>
      </c>
      <c r="K4" s="10" t="s">
        <v>13</v>
      </c>
    </row>
    <row r="5" spans="1:12" ht="15.75" customHeight="1" x14ac:dyDescent="0.25">
      <c r="A5" s="11">
        <v>1</v>
      </c>
      <c r="B5" s="12">
        <v>2</v>
      </c>
      <c r="C5" s="13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4">
        <v>11</v>
      </c>
    </row>
    <row r="6" spans="1:12" ht="36.75" customHeight="1" x14ac:dyDescent="0.25">
      <c r="A6" s="15" t="s">
        <v>14</v>
      </c>
      <c r="B6" s="16"/>
      <c r="C6" s="16"/>
      <c r="D6" s="16"/>
      <c r="E6" s="16"/>
      <c r="F6" s="16"/>
      <c r="G6" s="16"/>
      <c r="H6" s="16"/>
      <c r="I6" s="16"/>
      <c r="J6" s="16"/>
      <c r="K6" s="17"/>
    </row>
    <row r="7" spans="1:12" ht="109.5" customHeight="1" x14ac:dyDescent="0.25">
      <c r="A7" s="18">
        <v>1</v>
      </c>
      <c r="B7" s="19" t="s">
        <v>15</v>
      </c>
      <c r="C7" s="20" t="s">
        <v>16</v>
      </c>
      <c r="D7" s="21">
        <v>2572538.69</v>
      </c>
      <c r="E7" s="22" t="s">
        <v>17</v>
      </c>
      <c r="F7" s="23" t="s">
        <v>18</v>
      </c>
      <c r="G7" s="22" t="s">
        <v>19</v>
      </c>
      <c r="H7" s="22" t="s">
        <v>20</v>
      </c>
      <c r="I7" s="24">
        <v>600</v>
      </c>
      <c r="J7" s="22" t="s">
        <v>21</v>
      </c>
      <c r="K7" s="25" t="s">
        <v>22</v>
      </c>
    </row>
    <row r="8" spans="1:12" ht="112.5" customHeight="1" x14ac:dyDescent="0.25">
      <c r="A8" s="26"/>
      <c r="B8" s="27" t="s">
        <v>23</v>
      </c>
      <c r="C8" s="28"/>
      <c r="D8" s="21">
        <v>45458.37</v>
      </c>
      <c r="E8" s="22" t="s">
        <v>20</v>
      </c>
      <c r="F8" s="29">
        <v>600</v>
      </c>
      <c r="G8" s="22" t="s">
        <v>21</v>
      </c>
      <c r="H8" s="22" t="s">
        <v>24</v>
      </c>
      <c r="I8" s="29" t="s">
        <v>25</v>
      </c>
      <c r="J8" s="22" t="s">
        <v>26</v>
      </c>
      <c r="K8" s="25" t="s">
        <v>27</v>
      </c>
    </row>
    <row r="9" spans="1:12" ht="144.75" customHeight="1" x14ac:dyDescent="0.25">
      <c r="A9" s="30">
        <v>2</v>
      </c>
      <c r="B9" s="31" t="s">
        <v>28</v>
      </c>
      <c r="C9" s="32" t="s">
        <v>29</v>
      </c>
      <c r="D9" s="33">
        <v>2222223.2200000002</v>
      </c>
      <c r="E9" s="22" t="s">
        <v>30</v>
      </c>
      <c r="F9" s="29" t="s">
        <v>31</v>
      </c>
      <c r="G9" s="22" t="s">
        <v>32</v>
      </c>
      <c r="H9" s="22" t="s">
        <v>27</v>
      </c>
      <c r="I9" s="29" t="s">
        <v>33</v>
      </c>
      <c r="J9" s="22" t="s">
        <v>33</v>
      </c>
      <c r="K9" s="25" t="s">
        <v>27</v>
      </c>
    </row>
    <row r="10" spans="1:12" ht="132" customHeight="1" x14ac:dyDescent="0.25">
      <c r="A10" s="34">
        <v>3</v>
      </c>
      <c r="B10" s="31" t="s">
        <v>34</v>
      </c>
      <c r="C10" s="20" t="s">
        <v>35</v>
      </c>
      <c r="D10" s="33">
        <v>1121632.6599999999</v>
      </c>
      <c r="E10" s="22" t="s">
        <v>36</v>
      </c>
      <c r="F10" s="29" t="s">
        <v>37</v>
      </c>
      <c r="G10" s="22" t="s">
        <v>38</v>
      </c>
      <c r="H10" s="22" t="s">
        <v>39</v>
      </c>
      <c r="I10" s="29">
        <v>36</v>
      </c>
      <c r="J10" s="22" t="s">
        <v>21</v>
      </c>
      <c r="K10" s="25" t="s">
        <v>27</v>
      </c>
    </row>
    <row r="11" spans="1:12" ht="45.75" customHeight="1" x14ac:dyDescent="0.25">
      <c r="A11" s="35"/>
      <c r="B11" s="36" t="s">
        <v>23</v>
      </c>
      <c r="C11" s="37"/>
      <c r="D11" s="33">
        <v>1409271.74</v>
      </c>
      <c r="E11" s="22" t="s">
        <v>40</v>
      </c>
      <c r="F11" s="29" t="s">
        <v>41</v>
      </c>
      <c r="G11" s="22" t="s">
        <v>42</v>
      </c>
      <c r="H11" s="22" t="s">
        <v>39</v>
      </c>
      <c r="I11" s="29">
        <v>36</v>
      </c>
      <c r="J11" s="22" t="s">
        <v>21</v>
      </c>
      <c r="K11" s="38" t="s">
        <v>43</v>
      </c>
    </row>
    <row r="12" spans="1:12" ht="48" customHeight="1" x14ac:dyDescent="0.25">
      <c r="A12" s="39"/>
      <c r="B12" s="36" t="s">
        <v>44</v>
      </c>
      <c r="C12" s="28"/>
      <c r="D12" s="33" t="s">
        <v>27</v>
      </c>
      <c r="E12" s="22" t="s">
        <v>27</v>
      </c>
      <c r="F12" s="29" t="s">
        <v>33</v>
      </c>
      <c r="G12" s="22" t="s">
        <v>33</v>
      </c>
      <c r="H12" s="22" t="s">
        <v>39</v>
      </c>
      <c r="I12" s="29">
        <v>36</v>
      </c>
      <c r="J12" s="22" t="s">
        <v>21</v>
      </c>
      <c r="K12" s="25" t="s">
        <v>27</v>
      </c>
    </row>
    <row r="13" spans="1:12" ht="90.75" customHeight="1" x14ac:dyDescent="0.25">
      <c r="A13" s="18">
        <v>4</v>
      </c>
      <c r="B13" s="19" t="s">
        <v>45</v>
      </c>
      <c r="C13" s="20" t="s">
        <v>46</v>
      </c>
      <c r="D13" s="40">
        <v>2024354.56</v>
      </c>
      <c r="E13" s="22" t="s">
        <v>47</v>
      </c>
      <c r="F13" s="23" t="s">
        <v>48</v>
      </c>
      <c r="G13" s="22" t="s">
        <v>49</v>
      </c>
      <c r="H13" s="22" t="s">
        <v>27</v>
      </c>
      <c r="I13" s="41" t="s">
        <v>33</v>
      </c>
      <c r="J13" s="22" t="s">
        <v>33</v>
      </c>
      <c r="K13" s="25" t="s">
        <v>27</v>
      </c>
    </row>
    <row r="14" spans="1:12" ht="86.25" customHeight="1" x14ac:dyDescent="0.25">
      <c r="A14" s="26"/>
      <c r="B14" s="27" t="s">
        <v>23</v>
      </c>
      <c r="C14" s="28"/>
      <c r="D14" s="21">
        <v>1441872.27</v>
      </c>
      <c r="E14" s="22" t="s">
        <v>27</v>
      </c>
      <c r="F14" s="23" t="s">
        <v>33</v>
      </c>
      <c r="G14" s="22" t="s">
        <v>33</v>
      </c>
      <c r="H14" s="22" t="s">
        <v>50</v>
      </c>
      <c r="I14" s="29" t="s">
        <v>51</v>
      </c>
      <c r="J14" s="22" t="s">
        <v>52</v>
      </c>
      <c r="K14" s="25" t="s">
        <v>27</v>
      </c>
    </row>
    <row r="15" spans="1:12" ht="52.5" customHeight="1" x14ac:dyDescent="0.25">
      <c r="A15" s="34">
        <v>5</v>
      </c>
      <c r="B15" s="42" t="s">
        <v>53</v>
      </c>
      <c r="C15" s="20" t="s">
        <v>54</v>
      </c>
      <c r="D15" s="43">
        <v>1344510</v>
      </c>
      <c r="E15" s="22" t="s">
        <v>27</v>
      </c>
      <c r="F15" s="44" t="s">
        <v>33</v>
      </c>
      <c r="G15" s="22" t="s">
        <v>33</v>
      </c>
      <c r="H15" s="22" t="s">
        <v>39</v>
      </c>
      <c r="I15" s="44">
        <v>56.6</v>
      </c>
      <c r="J15" s="22" t="s">
        <v>21</v>
      </c>
      <c r="K15" s="25" t="s">
        <v>27</v>
      </c>
    </row>
    <row r="16" spans="1:12" ht="93.75" customHeight="1" x14ac:dyDescent="0.25">
      <c r="A16" s="35"/>
      <c r="B16" s="22" t="s">
        <v>23</v>
      </c>
      <c r="C16" s="28"/>
      <c r="D16" s="43">
        <v>2064</v>
      </c>
      <c r="E16" s="22" t="s">
        <v>27</v>
      </c>
      <c r="F16" s="23" t="s">
        <v>33</v>
      </c>
      <c r="G16" s="22" t="s">
        <v>33</v>
      </c>
      <c r="H16" s="22" t="s">
        <v>39</v>
      </c>
      <c r="I16" s="41">
        <v>56.6</v>
      </c>
      <c r="J16" s="22" t="s">
        <v>21</v>
      </c>
      <c r="K16" s="25" t="s">
        <v>27</v>
      </c>
    </row>
    <row r="17" spans="1:11" ht="143.25" customHeight="1" x14ac:dyDescent="0.25">
      <c r="A17" s="45">
        <v>6</v>
      </c>
      <c r="B17" s="42" t="s">
        <v>55</v>
      </c>
      <c r="C17" s="22" t="s">
        <v>56</v>
      </c>
      <c r="D17" s="40">
        <v>1388402.92</v>
      </c>
      <c r="E17" s="22" t="s">
        <v>57</v>
      </c>
      <c r="F17" s="29" t="s">
        <v>58</v>
      </c>
      <c r="G17" s="22" t="s">
        <v>52</v>
      </c>
      <c r="H17" s="22" t="s">
        <v>27</v>
      </c>
      <c r="I17" s="24" t="s">
        <v>33</v>
      </c>
      <c r="J17" s="22" t="s">
        <v>33</v>
      </c>
      <c r="K17" s="38" t="s">
        <v>59</v>
      </c>
    </row>
    <row r="18" spans="1:11" ht="180.75" customHeight="1" x14ac:dyDescent="0.25">
      <c r="A18" s="30">
        <v>7</v>
      </c>
      <c r="B18" s="42" t="s">
        <v>60</v>
      </c>
      <c r="C18" s="22" t="s">
        <v>61</v>
      </c>
      <c r="D18" s="44">
        <v>1263998.99</v>
      </c>
      <c r="E18" s="22" t="s">
        <v>62</v>
      </c>
      <c r="F18" s="29">
        <v>55.3</v>
      </c>
      <c r="G18" s="22" t="s">
        <v>21</v>
      </c>
      <c r="H18" s="22" t="s">
        <v>39</v>
      </c>
      <c r="I18" s="29">
        <v>69</v>
      </c>
      <c r="J18" s="22" t="s">
        <v>21</v>
      </c>
      <c r="K18" s="25" t="s">
        <v>27</v>
      </c>
    </row>
    <row r="19" spans="1:11" ht="60" customHeight="1" x14ac:dyDescent="0.25">
      <c r="A19" s="34">
        <v>8</v>
      </c>
      <c r="B19" s="42" t="s">
        <v>63</v>
      </c>
      <c r="C19" s="20" t="s">
        <v>64</v>
      </c>
      <c r="D19" s="33">
        <v>1004000</v>
      </c>
      <c r="E19" s="22" t="s">
        <v>65</v>
      </c>
      <c r="F19" s="23" t="s">
        <v>66</v>
      </c>
      <c r="G19" s="22" t="s">
        <v>38</v>
      </c>
      <c r="H19" s="22" t="s">
        <v>27</v>
      </c>
      <c r="I19" s="23" t="s">
        <v>33</v>
      </c>
      <c r="J19" s="22" t="s">
        <v>33</v>
      </c>
      <c r="K19" s="25" t="s">
        <v>27</v>
      </c>
    </row>
    <row r="20" spans="1:11" ht="93" customHeight="1" x14ac:dyDescent="0.25">
      <c r="A20" s="39"/>
      <c r="B20" s="22" t="s">
        <v>23</v>
      </c>
      <c r="C20" s="28"/>
      <c r="D20" s="33">
        <v>1480514.58</v>
      </c>
      <c r="E20" s="22" t="s">
        <v>27</v>
      </c>
      <c r="F20" s="23" t="s">
        <v>33</v>
      </c>
      <c r="G20" s="22" t="s">
        <v>33</v>
      </c>
      <c r="H20" s="22" t="s">
        <v>67</v>
      </c>
      <c r="I20" s="23" t="s">
        <v>68</v>
      </c>
      <c r="J20" s="22" t="s">
        <v>69</v>
      </c>
      <c r="K20" s="38" t="s">
        <v>70</v>
      </c>
    </row>
    <row r="21" spans="1:11" ht="89.25" customHeight="1" x14ac:dyDescent="0.25">
      <c r="A21" s="18">
        <v>9</v>
      </c>
      <c r="B21" s="42" t="s">
        <v>71</v>
      </c>
      <c r="C21" s="20" t="s">
        <v>72</v>
      </c>
      <c r="D21" s="33">
        <v>1674298.22</v>
      </c>
      <c r="E21" s="22" t="s">
        <v>73</v>
      </c>
      <c r="F21" s="23" t="s">
        <v>74</v>
      </c>
      <c r="G21" s="22" t="s">
        <v>75</v>
      </c>
      <c r="H21" s="22" t="s">
        <v>50</v>
      </c>
      <c r="I21" s="29" t="s">
        <v>76</v>
      </c>
      <c r="J21" s="22" t="s">
        <v>52</v>
      </c>
      <c r="K21" s="38" t="s">
        <v>27</v>
      </c>
    </row>
    <row r="22" spans="1:11" ht="88.5" customHeight="1" x14ac:dyDescent="0.25">
      <c r="A22" s="26"/>
      <c r="B22" s="22" t="s">
        <v>23</v>
      </c>
      <c r="C22" s="28"/>
      <c r="D22" s="33">
        <v>879110.46</v>
      </c>
      <c r="E22" s="22" t="s">
        <v>73</v>
      </c>
      <c r="F22" s="23" t="s">
        <v>77</v>
      </c>
      <c r="G22" s="23" t="s">
        <v>75</v>
      </c>
      <c r="H22" s="22" t="s">
        <v>50</v>
      </c>
      <c r="I22" s="29" t="s">
        <v>78</v>
      </c>
      <c r="J22" s="22" t="s">
        <v>52</v>
      </c>
      <c r="K22" s="38" t="s">
        <v>79</v>
      </c>
    </row>
    <row r="23" spans="1:11" ht="113.25" customHeight="1" x14ac:dyDescent="0.25">
      <c r="A23" s="18">
        <v>10</v>
      </c>
      <c r="B23" s="42" t="s">
        <v>80</v>
      </c>
      <c r="C23" s="20" t="s">
        <v>81</v>
      </c>
      <c r="D23" s="33">
        <v>2008406.89</v>
      </c>
      <c r="E23" s="22" t="s">
        <v>82</v>
      </c>
      <c r="F23" s="29">
        <v>82.4</v>
      </c>
      <c r="G23" s="22" t="s">
        <v>21</v>
      </c>
      <c r="H23" s="22" t="s">
        <v>83</v>
      </c>
      <c r="I23" s="23" t="s">
        <v>84</v>
      </c>
      <c r="J23" s="23" t="s">
        <v>85</v>
      </c>
      <c r="K23" s="25" t="s">
        <v>27</v>
      </c>
    </row>
    <row r="24" spans="1:11" ht="126" customHeight="1" x14ac:dyDescent="0.25">
      <c r="A24" s="46"/>
      <c r="B24" s="22" t="s">
        <v>23</v>
      </c>
      <c r="C24" s="37"/>
      <c r="D24" s="33">
        <v>668420.64</v>
      </c>
      <c r="E24" s="22" t="s">
        <v>86</v>
      </c>
      <c r="F24" s="29" t="s">
        <v>87</v>
      </c>
      <c r="G24" s="22" t="s">
        <v>88</v>
      </c>
      <c r="H24" s="22" t="s">
        <v>27</v>
      </c>
      <c r="I24" s="23" t="s">
        <v>33</v>
      </c>
      <c r="J24" s="23" t="s">
        <v>33</v>
      </c>
      <c r="K24" s="38" t="s">
        <v>89</v>
      </c>
    </row>
    <row r="25" spans="1:11" ht="105" customHeight="1" x14ac:dyDescent="0.25">
      <c r="A25" s="26"/>
      <c r="B25" s="22" t="s">
        <v>44</v>
      </c>
      <c r="C25" s="28"/>
      <c r="D25" s="33" t="s">
        <v>27</v>
      </c>
      <c r="E25" s="22" t="s">
        <v>90</v>
      </c>
      <c r="F25" s="29">
        <v>82.4</v>
      </c>
      <c r="G25" s="22" t="s">
        <v>21</v>
      </c>
      <c r="H25" s="22" t="s">
        <v>91</v>
      </c>
      <c r="I25" s="23" t="s">
        <v>84</v>
      </c>
      <c r="J25" s="23" t="s">
        <v>85</v>
      </c>
      <c r="K25" s="38" t="s">
        <v>27</v>
      </c>
    </row>
    <row r="26" spans="1:11" ht="159" customHeight="1" x14ac:dyDescent="0.25">
      <c r="A26" s="47">
        <v>11</v>
      </c>
      <c r="B26" s="31" t="s">
        <v>92</v>
      </c>
      <c r="C26" s="48" t="s">
        <v>93</v>
      </c>
      <c r="D26" s="33">
        <v>1447812.76</v>
      </c>
      <c r="E26" s="22" t="s">
        <v>36</v>
      </c>
      <c r="F26" s="29" t="s">
        <v>94</v>
      </c>
      <c r="G26" s="22" t="s">
        <v>38</v>
      </c>
      <c r="H26" s="22" t="s">
        <v>27</v>
      </c>
      <c r="I26" s="23" t="s">
        <v>33</v>
      </c>
      <c r="J26" s="23" t="s">
        <v>33</v>
      </c>
      <c r="K26" s="25" t="s">
        <v>27</v>
      </c>
    </row>
    <row r="27" spans="1:11" ht="72" customHeight="1" x14ac:dyDescent="0.25">
      <c r="A27" s="18">
        <v>12</v>
      </c>
      <c r="B27" s="42" t="s">
        <v>95</v>
      </c>
      <c r="C27" s="20" t="s">
        <v>96</v>
      </c>
      <c r="D27" s="33">
        <v>1577332.94</v>
      </c>
      <c r="E27" s="22" t="s">
        <v>27</v>
      </c>
      <c r="F27" s="29" t="s">
        <v>33</v>
      </c>
      <c r="G27" s="22" t="s">
        <v>33</v>
      </c>
      <c r="H27" s="22" t="s">
        <v>39</v>
      </c>
      <c r="I27" s="23">
        <v>120</v>
      </c>
      <c r="J27" s="23" t="s">
        <v>21</v>
      </c>
      <c r="K27" s="25" t="s">
        <v>27</v>
      </c>
    </row>
    <row r="28" spans="1:11" ht="75.75" customHeight="1" x14ac:dyDescent="0.25">
      <c r="A28" s="26"/>
      <c r="B28" s="27" t="s">
        <v>23</v>
      </c>
      <c r="C28" s="28"/>
      <c r="D28" s="43">
        <v>600412.05000000005</v>
      </c>
      <c r="E28" s="22" t="s">
        <v>39</v>
      </c>
      <c r="F28" s="29">
        <v>120</v>
      </c>
      <c r="G28" s="32" t="s">
        <v>21</v>
      </c>
      <c r="H28" s="22" t="s">
        <v>27</v>
      </c>
      <c r="I28" s="23" t="s">
        <v>33</v>
      </c>
      <c r="J28" s="23" t="s">
        <v>33</v>
      </c>
      <c r="K28" s="25" t="s">
        <v>97</v>
      </c>
    </row>
    <row r="29" spans="1:11" ht="61.5" customHeight="1" x14ac:dyDescent="0.25">
      <c r="A29" s="18">
        <v>13</v>
      </c>
      <c r="B29" s="19" t="s">
        <v>98</v>
      </c>
      <c r="C29" s="20" t="s">
        <v>99</v>
      </c>
      <c r="D29" s="21">
        <v>1476895.55</v>
      </c>
      <c r="E29" s="22" t="s">
        <v>27</v>
      </c>
      <c r="F29" s="23" t="s">
        <v>33</v>
      </c>
      <c r="G29" s="32" t="s">
        <v>33</v>
      </c>
      <c r="H29" s="22" t="s">
        <v>100</v>
      </c>
      <c r="I29" s="23">
        <v>54.2</v>
      </c>
      <c r="J29" s="23" t="s">
        <v>21</v>
      </c>
      <c r="K29" s="38" t="s">
        <v>101</v>
      </c>
    </row>
    <row r="30" spans="1:11" ht="68.25" customHeight="1" x14ac:dyDescent="0.25">
      <c r="A30" s="46"/>
      <c r="B30" s="49" t="s">
        <v>23</v>
      </c>
      <c r="C30" s="28"/>
      <c r="D30" s="21">
        <v>1590619.43</v>
      </c>
      <c r="E30" s="22" t="s">
        <v>27</v>
      </c>
      <c r="F30" s="29" t="s">
        <v>33</v>
      </c>
      <c r="G30" s="32" t="s">
        <v>33</v>
      </c>
      <c r="H30" s="22" t="s">
        <v>100</v>
      </c>
      <c r="I30" s="23">
        <v>54.2</v>
      </c>
      <c r="J30" s="22" t="s">
        <v>21</v>
      </c>
      <c r="K30" s="38" t="s">
        <v>102</v>
      </c>
    </row>
    <row r="31" spans="1:11" ht="159" customHeight="1" x14ac:dyDescent="0.25">
      <c r="A31" s="30">
        <v>14</v>
      </c>
      <c r="B31" s="19" t="s">
        <v>103</v>
      </c>
      <c r="C31" s="22" t="s">
        <v>104</v>
      </c>
      <c r="D31" s="43">
        <v>1241493.27</v>
      </c>
      <c r="E31" s="22" t="s">
        <v>27</v>
      </c>
      <c r="F31" s="44" t="s">
        <v>33</v>
      </c>
      <c r="G31" s="22" t="s">
        <v>33</v>
      </c>
      <c r="H31" s="22" t="s">
        <v>27</v>
      </c>
      <c r="I31" s="23" t="s">
        <v>33</v>
      </c>
      <c r="J31" s="23" t="s">
        <v>33</v>
      </c>
      <c r="K31" s="25" t="s">
        <v>27</v>
      </c>
    </row>
    <row r="32" spans="1:11" ht="146.25" customHeight="1" x14ac:dyDescent="0.25">
      <c r="A32" s="30">
        <v>15</v>
      </c>
      <c r="B32" s="31" t="s">
        <v>105</v>
      </c>
      <c r="C32" s="22" t="s">
        <v>106</v>
      </c>
      <c r="D32" s="21">
        <v>1217778.6599999999</v>
      </c>
      <c r="E32" s="22" t="s">
        <v>107</v>
      </c>
      <c r="F32" s="23" t="s">
        <v>108</v>
      </c>
      <c r="G32" s="22" t="s">
        <v>69</v>
      </c>
      <c r="H32" s="22" t="s">
        <v>27</v>
      </c>
      <c r="I32" s="44" t="s">
        <v>33</v>
      </c>
      <c r="J32" s="22" t="s">
        <v>33</v>
      </c>
      <c r="K32" s="38" t="s">
        <v>109</v>
      </c>
    </row>
    <row r="33" spans="1:11" ht="144.75" customHeight="1" x14ac:dyDescent="0.25">
      <c r="A33" s="50">
        <v>16</v>
      </c>
      <c r="B33" s="19" t="s">
        <v>110</v>
      </c>
      <c r="C33" s="22" t="s">
        <v>111</v>
      </c>
      <c r="D33" s="43">
        <v>1883672.44</v>
      </c>
      <c r="E33" s="22" t="s">
        <v>112</v>
      </c>
      <c r="F33" s="29">
        <v>126</v>
      </c>
      <c r="G33" s="22" t="s">
        <v>21</v>
      </c>
      <c r="H33" s="22" t="s">
        <v>27</v>
      </c>
      <c r="I33" s="23" t="s">
        <v>33</v>
      </c>
      <c r="J33" s="23" t="s">
        <v>33</v>
      </c>
      <c r="K33" s="38" t="s">
        <v>113</v>
      </c>
    </row>
    <row r="34" spans="1:11" ht="81.75" customHeight="1" x14ac:dyDescent="0.25">
      <c r="A34" s="34">
        <v>17</v>
      </c>
      <c r="B34" s="42" t="s">
        <v>114</v>
      </c>
      <c r="C34" s="20" t="s">
        <v>115</v>
      </c>
      <c r="D34" s="44">
        <v>2162209.7599999998</v>
      </c>
      <c r="E34" s="22" t="s">
        <v>36</v>
      </c>
      <c r="F34" s="23" t="s">
        <v>116</v>
      </c>
      <c r="G34" s="23" t="s">
        <v>38</v>
      </c>
      <c r="H34" s="22" t="s">
        <v>117</v>
      </c>
      <c r="I34" s="23">
        <v>30.9</v>
      </c>
      <c r="J34" s="22" t="s">
        <v>21</v>
      </c>
      <c r="K34" s="25" t="s">
        <v>27</v>
      </c>
    </row>
    <row r="35" spans="1:11" ht="78.75" customHeight="1" x14ac:dyDescent="0.25">
      <c r="A35" s="39"/>
      <c r="B35" s="22" t="s">
        <v>23</v>
      </c>
      <c r="C35" s="28"/>
      <c r="D35" s="44">
        <v>393857</v>
      </c>
      <c r="E35" s="22" t="s">
        <v>117</v>
      </c>
      <c r="F35" s="23">
        <v>30.9</v>
      </c>
      <c r="G35" s="22" t="s">
        <v>21</v>
      </c>
      <c r="H35" s="22" t="s">
        <v>118</v>
      </c>
      <c r="I35" s="23" t="s">
        <v>119</v>
      </c>
      <c r="J35" s="23" t="s">
        <v>120</v>
      </c>
      <c r="K35" s="25" t="s">
        <v>121</v>
      </c>
    </row>
    <row r="36" spans="1:11" ht="162" customHeight="1" x14ac:dyDescent="0.25">
      <c r="A36" s="30">
        <v>18</v>
      </c>
      <c r="B36" s="42" t="s">
        <v>122</v>
      </c>
      <c r="C36" s="22" t="s">
        <v>123</v>
      </c>
      <c r="D36" s="33">
        <v>2189670.4700000002</v>
      </c>
      <c r="E36" s="22" t="s">
        <v>124</v>
      </c>
      <c r="F36" s="23" t="s">
        <v>125</v>
      </c>
      <c r="G36" s="23" t="s">
        <v>126</v>
      </c>
      <c r="H36" s="22" t="s">
        <v>27</v>
      </c>
      <c r="I36" s="23" t="s">
        <v>33</v>
      </c>
      <c r="J36" s="22" t="s">
        <v>33</v>
      </c>
      <c r="K36" s="38" t="s">
        <v>127</v>
      </c>
    </row>
    <row r="37" spans="1:11" ht="88.5" customHeight="1" x14ac:dyDescent="0.25">
      <c r="A37" s="34">
        <v>19</v>
      </c>
      <c r="B37" s="31" t="s">
        <v>128</v>
      </c>
      <c r="C37" s="20" t="s">
        <v>129</v>
      </c>
      <c r="D37" s="40">
        <v>1978858.72</v>
      </c>
      <c r="E37" s="40" t="s">
        <v>130</v>
      </c>
      <c r="F37" s="23">
        <v>64.099999999999994</v>
      </c>
      <c r="G37" s="22" t="s">
        <v>21</v>
      </c>
      <c r="H37" s="22" t="s">
        <v>131</v>
      </c>
      <c r="I37" s="29" t="s">
        <v>132</v>
      </c>
      <c r="J37" s="22" t="s">
        <v>120</v>
      </c>
      <c r="K37" s="25" t="s">
        <v>27</v>
      </c>
    </row>
    <row r="38" spans="1:11" ht="69" customHeight="1" x14ac:dyDescent="0.25">
      <c r="A38" s="39"/>
      <c r="B38" s="36" t="s">
        <v>23</v>
      </c>
      <c r="C38" s="28"/>
      <c r="D38" s="40">
        <v>452686.38</v>
      </c>
      <c r="E38" s="22" t="s">
        <v>133</v>
      </c>
      <c r="F38" s="29" t="s">
        <v>134</v>
      </c>
      <c r="G38" s="22" t="s">
        <v>75</v>
      </c>
      <c r="H38" s="40" t="s">
        <v>27</v>
      </c>
      <c r="I38" s="29" t="s">
        <v>33</v>
      </c>
      <c r="J38" s="22" t="s">
        <v>33</v>
      </c>
      <c r="K38" s="25" t="s">
        <v>27</v>
      </c>
    </row>
    <row r="39" spans="1:11" ht="170.25" customHeight="1" x14ac:dyDescent="0.25">
      <c r="A39" s="30">
        <v>20</v>
      </c>
      <c r="B39" s="31" t="s">
        <v>135</v>
      </c>
      <c r="C39" s="22" t="s">
        <v>136</v>
      </c>
      <c r="D39" s="40">
        <v>899292.1</v>
      </c>
      <c r="E39" s="22" t="s">
        <v>137</v>
      </c>
      <c r="F39" s="29" t="s">
        <v>138</v>
      </c>
      <c r="G39" s="22" t="s">
        <v>126</v>
      </c>
      <c r="H39" s="40" t="s">
        <v>27</v>
      </c>
      <c r="I39" s="23" t="s">
        <v>33</v>
      </c>
      <c r="J39" s="23" t="s">
        <v>33</v>
      </c>
      <c r="K39" s="25" t="s">
        <v>27</v>
      </c>
    </row>
    <row r="40" spans="1:11" ht="130.5" customHeight="1" x14ac:dyDescent="0.25">
      <c r="A40" s="30">
        <v>21</v>
      </c>
      <c r="B40" s="31" t="s">
        <v>139</v>
      </c>
      <c r="C40" s="32" t="s">
        <v>140</v>
      </c>
      <c r="D40" s="40">
        <v>1117211.54</v>
      </c>
      <c r="E40" s="22" t="s">
        <v>27</v>
      </c>
      <c r="F40" s="29" t="s">
        <v>33</v>
      </c>
      <c r="G40" s="22" t="s">
        <v>33</v>
      </c>
      <c r="H40" s="40" t="s">
        <v>141</v>
      </c>
      <c r="I40" s="23" t="s">
        <v>142</v>
      </c>
      <c r="J40" s="23" t="s">
        <v>38</v>
      </c>
      <c r="K40" s="25" t="s">
        <v>27</v>
      </c>
    </row>
    <row r="41" spans="1:11" ht="52.5" customHeight="1" x14ac:dyDescent="0.25">
      <c r="A41" s="18">
        <v>22</v>
      </c>
      <c r="B41" s="31" t="s">
        <v>143</v>
      </c>
      <c r="C41" s="20" t="s">
        <v>144</v>
      </c>
      <c r="D41" s="40">
        <v>1984332.05</v>
      </c>
      <c r="E41" s="22" t="s">
        <v>145</v>
      </c>
      <c r="F41" s="29" t="s">
        <v>146</v>
      </c>
      <c r="G41" s="22" t="s">
        <v>42</v>
      </c>
      <c r="H41" s="40" t="s">
        <v>27</v>
      </c>
      <c r="I41" s="29" t="s">
        <v>33</v>
      </c>
      <c r="J41" s="22" t="s">
        <v>33</v>
      </c>
      <c r="K41" s="25" t="s">
        <v>147</v>
      </c>
    </row>
    <row r="42" spans="1:11" ht="48" customHeight="1" x14ac:dyDescent="0.25">
      <c r="A42" s="46"/>
      <c r="B42" s="36" t="s">
        <v>148</v>
      </c>
      <c r="C42" s="37"/>
      <c r="D42" s="40">
        <v>174196.72</v>
      </c>
      <c r="E42" s="22" t="s">
        <v>149</v>
      </c>
      <c r="F42" s="29" t="s">
        <v>146</v>
      </c>
      <c r="G42" s="22" t="s">
        <v>21</v>
      </c>
      <c r="H42" s="40" t="s">
        <v>27</v>
      </c>
      <c r="I42" s="29" t="s">
        <v>33</v>
      </c>
      <c r="J42" s="22" t="s">
        <v>33</v>
      </c>
      <c r="K42" s="25" t="s">
        <v>27</v>
      </c>
    </row>
    <row r="43" spans="1:11" ht="42.75" customHeight="1" x14ac:dyDescent="0.25">
      <c r="A43" s="26"/>
      <c r="B43" s="36" t="s">
        <v>44</v>
      </c>
      <c r="C43" s="28"/>
      <c r="D43" s="40" t="s">
        <v>27</v>
      </c>
      <c r="E43" s="22" t="s">
        <v>27</v>
      </c>
      <c r="F43" s="29" t="s">
        <v>33</v>
      </c>
      <c r="G43" s="22" t="s">
        <v>33</v>
      </c>
      <c r="H43" s="40" t="s">
        <v>39</v>
      </c>
      <c r="I43" s="29">
        <v>62.5</v>
      </c>
      <c r="J43" s="22" t="s">
        <v>21</v>
      </c>
      <c r="K43" s="25" t="s">
        <v>27</v>
      </c>
    </row>
    <row r="44" spans="1:11" ht="145.5" customHeight="1" x14ac:dyDescent="0.25">
      <c r="A44" s="30">
        <v>23</v>
      </c>
      <c r="B44" s="31" t="s">
        <v>150</v>
      </c>
      <c r="C44" s="22" t="s">
        <v>151</v>
      </c>
      <c r="D44" s="40">
        <v>1169163.93</v>
      </c>
      <c r="E44" s="22" t="s">
        <v>152</v>
      </c>
      <c r="F44" s="29" t="s">
        <v>153</v>
      </c>
      <c r="G44" s="22" t="s">
        <v>75</v>
      </c>
      <c r="H44" s="40" t="s">
        <v>27</v>
      </c>
      <c r="I44" s="23" t="s">
        <v>33</v>
      </c>
      <c r="J44" s="23" t="s">
        <v>33</v>
      </c>
      <c r="K44" s="25" t="s">
        <v>27</v>
      </c>
    </row>
    <row r="45" spans="1:11" ht="142.5" customHeight="1" x14ac:dyDescent="0.25">
      <c r="A45" s="30">
        <v>24</v>
      </c>
      <c r="B45" s="31" t="s">
        <v>154</v>
      </c>
      <c r="C45" s="22" t="s">
        <v>155</v>
      </c>
      <c r="D45" s="33">
        <v>1953957.81</v>
      </c>
      <c r="E45" s="22" t="s">
        <v>156</v>
      </c>
      <c r="F45" s="29" t="s">
        <v>157</v>
      </c>
      <c r="G45" s="22" t="s">
        <v>75</v>
      </c>
      <c r="H45" s="22" t="s">
        <v>27</v>
      </c>
      <c r="I45" s="23" t="s">
        <v>33</v>
      </c>
      <c r="J45" s="23" t="s">
        <v>33</v>
      </c>
      <c r="K45" s="25" t="s">
        <v>27</v>
      </c>
    </row>
    <row r="46" spans="1:11" ht="142.5" customHeight="1" x14ac:dyDescent="0.25">
      <c r="A46" s="30">
        <v>25</v>
      </c>
      <c r="B46" s="31" t="s">
        <v>158</v>
      </c>
      <c r="C46" s="22" t="s">
        <v>159</v>
      </c>
      <c r="D46" s="40" t="s">
        <v>160</v>
      </c>
      <c r="E46" s="22" t="s">
        <v>39</v>
      </c>
      <c r="F46" s="29">
        <v>47.1</v>
      </c>
      <c r="G46" s="22" t="s">
        <v>21</v>
      </c>
      <c r="H46" s="40" t="s">
        <v>27</v>
      </c>
      <c r="I46" s="29" t="s">
        <v>33</v>
      </c>
      <c r="J46" s="22" t="s">
        <v>33</v>
      </c>
      <c r="K46" s="38" t="s">
        <v>27</v>
      </c>
    </row>
    <row r="47" spans="1:11" ht="144.75" customHeight="1" x14ac:dyDescent="0.25">
      <c r="A47" s="51">
        <v>26</v>
      </c>
      <c r="B47" s="31" t="s">
        <v>161</v>
      </c>
      <c r="C47" s="22" t="s">
        <v>162</v>
      </c>
      <c r="D47" s="33">
        <v>1630727.54</v>
      </c>
      <c r="E47" s="22" t="s">
        <v>27</v>
      </c>
      <c r="F47" s="23" t="s">
        <v>33</v>
      </c>
      <c r="G47" s="22" t="s">
        <v>33</v>
      </c>
      <c r="H47" s="22" t="s">
        <v>100</v>
      </c>
      <c r="I47" s="29">
        <v>128.9</v>
      </c>
      <c r="J47" s="22" t="s">
        <v>21</v>
      </c>
      <c r="K47" s="25" t="s">
        <v>27</v>
      </c>
    </row>
    <row r="48" spans="1:11" ht="147" customHeight="1" x14ac:dyDescent="0.25">
      <c r="A48" s="47">
        <v>27</v>
      </c>
      <c r="B48" s="42" t="s">
        <v>163</v>
      </c>
      <c r="C48" s="48" t="s">
        <v>164</v>
      </c>
      <c r="D48" s="33">
        <v>980127.43</v>
      </c>
      <c r="E48" s="22" t="s">
        <v>165</v>
      </c>
      <c r="F48" s="29" t="s">
        <v>166</v>
      </c>
      <c r="G48" s="22" t="s">
        <v>38</v>
      </c>
      <c r="H48" s="22" t="s">
        <v>167</v>
      </c>
      <c r="I48" s="23" t="s">
        <v>167</v>
      </c>
      <c r="J48" s="23" t="s">
        <v>167</v>
      </c>
      <c r="K48" s="38" t="s">
        <v>168</v>
      </c>
    </row>
    <row r="49" spans="1:11" ht="94.5" customHeight="1" x14ac:dyDescent="0.25">
      <c r="A49" s="18">
        <v>28</v>
      </c>
      <c r="B49" s="42" t="s">
        <v>169</v>
      </c>
      <c r="C49" s="20" t="s">
        <v>170</v>
      </c>
      <c r="D49" s="33">
        <v>1109523.05</v>
      </c>
      <c r="E49" s="22" t="s">
        <v>171</v>
      </c>
      <c r="F49" s="23" t="s">
        <v>172</v>
      </c>
      <c r="G49" s="22" t="s">
        <v>75</v>
      </c>
      <c r="H49" s="22" t="s">
        <v>27</v>
      </c>
      <c r="I49" s="23" t="s">
        <v>33</v>
      </c>
      <c r="J49" s="23" t="s">
        <v>33</v>
      </c>
      <c r="K49" s="52" t="s">
        <v>27</v>
      </c>
    </row>
    <row r="50" spans="1:11" ht="93" customHeight="1" x14ac:dyDescent="0.25">
      <c r="A50" s="26"/>
      <c r="B50" s="27" t="s">
        <v>23</v>
      </c>
      <c r="C50" s="28"/>
      <c r="D50" s="33">
        <v>284214.51</v>
      </c>
      <c r="E50" s="22" t="s">
        <v>173</v>
      </c>
      <c r="F50" s="23" t="s">
        <v>174</v>
      </c>
      <c r="G50" s="22" t="s">
        <v>126</v>
      </c>
      <c r="H50" s="22" t="s">
        <v>39</v>
      </c>
      <c r="I50" s="23">
        <v>52</v>
      </c>
      <c r="J50" s="23" t="s">
        <v>21</v>
      </c>
      <c r="K50" s="52" t="s">
        <v>175</v>
      </c>
    </row>
    <row r="51" spans="1:11" ht="121.5" customHeight="1" x14ac:dyDescent="0.25">
      <c r="A51" s="18">
        <v>29</v>
      </c>
      <c r="B51" s="19" t="s">
        <v>176</v>
      </c>
      <c r="C51" s="20" t="s">
        <v>177</v>
      </c>
      <c r="D51" s="40">
        <v>1601302.17</v>
      </c>
      <c r="E51" s="22" t="s">
        <v>27</v>
      </c>
      <c r="F51" s="23" t="s">
        <v>33</v>
      </c>
      <c r="G51" s="22" t="s">
        <v>33</v>
      </c>
      <c r="H51" s="22" t="s">
        <v>39</v>
      </c>
      <c r="I51" s="23">
        <v>42</v>
      </c>
      <c r="J51" s="23" t="s">
        <v>21</v>
      </c>
      <c r="K51" s="53" t="s">
        <v>27</v>
      </c>
    </row>
    <row r="52" spans="1:11" ht="93" customHeight="1" x14ac:dyDescent="0.25">
      <c r="A52" s="35"/>
      <c r="B52" s="27" t="s">
        <v>23</v>
      </c>
      <c r="C52" s="54"/>
      <c r="D52" s="40">
        <v>1400000</v>
      </c>
      <c r="E52" s="22" t="s">
        <v>178</v>
      </c>
      <c r="F52" s="23" t="s">
        <v>179</v>
      </c>
      <c r="G52" s="22" t="s">
        <v>180</v>
      </c>
      <c r="H52" s="22" t="s">
        <v>39</v>
      </c>
      <c r="I52" s="23">
        <v>42</v>
      </c>
      <c r="J52" s="23" t="s">
        <v>21</v>
      </c>
      <c r="K52" s="53" t="s">
        <v>181</v>
      </c>
    </row>
    <row r="53" spans="1:11" ht="110.25" customHeight="1" x14ac:dyDescent="0.25">
      <c r="A53" s="18">
        <v>30</v>
      </c>
      <c r="B53" s="55" t="s">
        <v>182</v>
      </c>
      <c r="C53" s="20" t="s">
        <v>183</v>
      </c>
      <c r="D53" s="56">
        <v>1694332.58</v>
      </c>
      <c r="E53" s="57" t="s">
        <v>184</v>
      </c>
      <c r="F53" s="58" t="s">
        <v>185</v>
      </c>
      <c r="G53" s="32" t="s">
        <v>75</v>
      </c>
      <c r="H53" s="32" t="s">
        <v>186</v>
      </c>
      <c r="I53" s="23" t="s">
        <v>187</v>
      </c>
      <c r="J53" s="23" t="s">
        <v>188</v>
      </c>
      <c r="K53" s="59" t="s">
        <v>27</v>
      </c>
    </row>
    <row r="54" spans="1:11" ht="97.5" customHeight="1" x14ac:dyDescent="0.25">
      <c r="A54" s="26"/>
      <c r="B54" s="60" t="s">
        <v>23</v>
      </c>
      <c r="C54" s="28"/>
      <c r="D54" s="61">
        <v>531973.98</v>
      </c>
      <c r="E54" s="57" t="s">
        <v>189</v>
      </c>
      <c r="F54" s="58" t="s">
        <v>190</v>
      </c>
      <c r="G54" s="32" t="s">
        <v>191</v>
      </c>
      <c r="H54" s="32" t="s">
        <v>192</v>
      </c>
      <c r="I54" s="23" t="s">
        <v>185</v>
      </c>
      <c r="J54" s="23" t="s">
        <v>75</v>
      </c>
      <c r="K54" s="32" t="s">
        <v>193</v>
      </c>
    </row>
    <row r="55" spans="1:11" ht="74.25" customHeight="1" x14ac:dyDescent="0.25">
      <c r="A55" s="18">
        <v>31</v>
      </c>
      <c r="B55" s="31" t="s">
        <v>194</v>
      </c>
      <c r="C55" s="20" t="s">
        <v>195</v>
      </c>
      <c r="D55" s="33">
        <v>4003098.41</v>
      </c>
      <c r="E55" s="22" t="s">
        <v>39</v>
      </c>
      <c r="F55" s="29">
        <v>35</v>
      </c>
      <c r="G55" s="22" t="s">
        <v>21</v>
      </c>
      <c r="H55" s="22" t="s">
        <v>141</v>
      </c>
      <c r="I55" s="29" t="s">
        <v>196</v>
      </c>
      <c r="J55" s="22" t="s">
        <v>197</v>
      </c>
      <c r="K55" s="25" t="s">
        <v>198</v>
      </c>
    </row>
    <row r="56" spans="1:11" ht="74.25" customHeight="1" x14ac:dyDescent="0.25">
      <c r="A56" s="46"/>
      <c r="B56" s="36" t="s">
        <v>148</v>
      </c>
      <c r="C56" s="37"/>
      <c r="D56" s="44">
        <v>1064703.6000000001</v>
      </c>
      <c r="E56" s="22" t="s">
        <v>39</v>
      </c>
      <c r="F56" s="29">
        <v>49.3</v>
      </c>
      <c r="G56" s="22" t="s">
        <v>21</v>
      </c>
      <c r="H56" s="22" t="s">
        <v>141</v>
      </c>
      <c r="I56" s="29" t="s">
        <v>199</v>
      </c>
      <c r="J56" s="22" t="s">
        <v>38</v>
      </c>
      <c r="K56" s="25" t="s">
        <v>168</v>
      </c>
    </row>
    <row r="57" spans="1:11" ht="45.75" customHeight="1" x14ac:dyDescent="0.25">
      <c r="A57" s="26"/>
      <c r="B57" s="36" t="s">
        <v>44</v>
      </c>
      <c r="C57" s="28"/>
      <c r="D57" s="44" t="s">
        <v>27</v>
      </c>
      <c r="E57" s="22" t="s">
        <v>27</v>
      </c>
      <c r="F57" s="29" t="s">
        <v>33</v>
      </c>
      <c r="G57" s="22" t="s">
        <v>33</v>
      </c>
      <c r="H57" s="22" t="s">
        <v>141</v>
      </c>
      <c r="I57" s="29" t="s">
        <v>200</v>
      </c>
      <c r="J57" s="22" t="s">
        <v>201</v>
      </c>
      <c r="K57" s="25" t="s">
        <v>27</v>
      </c>
    </row>
    <row r="58" spans="1:11" ht="117.75" customHeight="1" x14ac:dyDescent="0.25">
      <c r="A58" s="18">
        <v>32</v>
      </c>
      <c r="B58" s="42" t="s">
        <v>202</v>
      </c>
      <c r="C58" s="20" t="s">
        <v>203</v>
      </c>
      <c r="D58" s="33">
        <v>1462149.36</v>
      </c>
      <c r="E58" s="22" t="s">
        <v>204</v>
      </c>
      <c r="F58" s="23" t="s">
        <v>205</v>
      </c>
      <c r="G58" s="23" t="s">
        <v>88</v>
      </c>
      <c r="H58" s="22" t="s">
        <v>27</v>
      </c>
      <c r="I58" s="23" t="s">
        <v>33</v>
      </c>
      <c r="J58" s="22" t="s">
        <v>33</v>
      </c>
      <c r="K58" s="38" t="s">
        <v>27</v>
      </c>
    </row>
    <row r="59" spans="1:11" ht="59.25" customHeight="1" x14ac:dyDescent="0.25">
      <c r="A59" s="26"/>
      <c r="B59" s="22" t="s">
        <v>23</v>
      </c>
      <c r="C59" s="28"/>
      <c r="D59" s="33">
        <v>907485.05</v>
      </c>
      <c r="E59" s="22" t="s">
        <v>117</v>
      </c>
      <c r="F59" s="23">
        <v>42.6</v>
      </c>
      <c r="G59" s="23" t="s">
        <v>21</v>
      </c>
      <c r="H59" s="22" t="s">
        <v>39</v>
      </c>
      <c r="I59" s="23">
        <v>56.2</v>
      </c>
      <c r="J59" s="22" t="s">
        <v>21</v>
      </c>
      <c r="K59" s="25" t="s">
        <v>27</v>
      </c>
    </row>
    <row r="60" spans="1:11" ht="59.25" customHeight="1" x14ac:dyDescent="0.25">
      <c r="A60" s="18">
        <v>33</v>
      </c>
      <c r="B60" s="42" t="s">
        <v>206</v>
      </c>
      <c r="C60" s="20" t="s">
        <v>207</v>
      </c>
      <c r="D60" s="33">
        <v>2139490.7000000002</v>
      </c>
      <c r="E60" s="22" t="s">
        <v>208</v>
      </c>
      <c r="F60" s="23">
        <v>39.799999999999997</v>
      </c>
      <c r="G60" s="22" t="s">
        <v>21</v>
      </c>
      <c r="H60" s="22" t="s">
        <v>20</v>
      </c>
      <c r="I60" s="23">
        <v>632</v>
      </c>
      <c r="J60" s="23" t="s">
        <v>21</v>
      </c>
      <c r="K60" s="25" t="s">
        <v>27</v>
      </c>
    </row>
    <row r="61" spans="1:11" ht="83.25" customHeight="1" x14ac:dyDescent="0.25">
      <c r="A61" s="26"/>
      <c r="B61" s="22" t="s">
        <v>23</v>
      </c>
      <c r="C61" s="28"/>
      <c r="D61" s="33">
        <v>867731.78</v>
      </c>
      <c r="E61" s="22" t="s">
        <v>209</v>
      </c>
      <c r="F61" s="29" t="s">
        <v>210</v>
      </c>
      <c r="G61" s="22" t="s">
        <v>38</v>
      </c>
      <c r="H61" s="22" t="s">
        <v>39</v>
      </c>
      <c r="I61" s="23">
        <v>60.5</v>
      </c>
      <c r="J61" s="22" t="s">
        <v>21</v>
      </c>
      <c r="K61" s="38" t="s">
        <v>211</v>
      </c>
    </row>
    <row r="62" spans="1:11" ht="72.75" customHeight="1" x14ac:dyDescent="0.25">
      <c r="A62" s="18">
        <v>34</v>
      </c>
      <c r="B62" s="31" t="s">
        <v>212</v>
      </c>
      <c r="C62" s="20" t="s">
        <v>213</v>
      </c>
      <c r="D62" s="33">
        <v>1076162.19</v>
      </c>
      <c r="E62" s="22" t="s">
        <v>27</v>
      </c>
      <c r="F62" s="23" t="s">
        <v>33</v>
      </c>
      <c r="G62" s="22" t="s">
        <v>33</v>
      </c>
      <c r="H62" s="22" t="s">
        <v>100</v>
      </c>
      <c r="I62" s="29">
        <v>28</v>
      </c>
      <c r="J62" s="22" t="s">
        <v>21</v>
      </c>
      <c r="K62" s="38" t="s">
        <v>214</v>
      </c>
    </row>
    <row r="63" spans="1:11" ht="72" customHeight="1" x14ac:dyDescent="0.25">
      <c r="A63" s="46"/>
      <c r="B63" s="36" t="s">
        <v>23</v>
      </c>
      <c r="C63" s="37"/>
      <c r="D63" s="33">
        <v>621285.98</v>
      </c>
      <c r="E63" s="22" t="s">
        <v>27</v>
      </c>
      <c r="F63" s="29" t="s">
        <v>33</v>
      </c>
      <c r="G63" s="22" t="s">
        <v>33</v>
      </c>
      <c r="H63" s="22" t="s">
        <v>100</v>
      </c>
      <c r="I63" s="29">
        <v>40</v>
      </c>
      <c r="J63" s="22" t="s">
        <v>21</v>
      </c>
      <c r="K63" s="38" t="s">
        <v>27</v>
      </c>
    </row>
    <row r="64" spans="1:11" ht="72" customHeight="1" x14ac:dyDescent="0.25">
      <c r="A64" s="26"/>
      <c r="B64" s="62" t="s">
        <v>44</v>
      </c>
      <c r="C64" s="28"/>
      <c r="D64" s="33" t="s">
        <v>27</v>
      </c>
      <c r="E64" s="22" t="s">
        <v>27</v>
      </c>
      <c r="F64" s="29" t="s">
        <v>33</v>
      </c>
      <c r="G64" s="22" t="s">
        <v>33</v>
      </c>
      <c r="H64" s="22" t="s">
        <v>100</v>
      </c>
      <c r="I64" s="29">
        <v>28</v>
      </c>
      <c r="J64" s="22" t="s">
        <v>21</v>
      </c>
      <c r="K64" s="38" t="s">
        <v>27</v>
      </c>
    </row>
    <row r="65" spans="1:11" ht="146.25" customHeight="1" x14ac:dyDescent="0.25">
      <c r="A65" s="63">
        <v>35</v>
      </c>
      <c r="B65" s="64" t="s">
        <v>215</v>
      </c>
      <c r="C65" s="22" t="s">
        <v>216</v>
      </c>
      <c r="D65" s="40">
        <v>1720834.98</v>
      </c>
      <c r="E65" s="22" t="s">
        <v>36</v>
      </c>
      <c r="F65" s="29" t="s">
        <v>217</v>
      </c>
      <c r="G65" s="22" t="s">
        <v>38</v>
      </c>
      <c r="H65" s="22" t="s">
        <v>39</v>
      </c>
      <c r="I65" s="41">
        <v>55.2</v>
      </c>
      <c r="J65" s="22" t="s">
        <v>21</v>
      </c>
      <c r="K65" s="38" t="s">
        <v>27</v>
      </c>
    </row>
    <row r="66" spans="1:11" ht="53.25" customHeight="1" x14ac:dyDescent="0.25">
      <c r="A66" s="18">
        <v>36</v>
      </c>
      <c r="B66" s="19" t="s">
        <v>218</v>
      </c>
      <c r="C66" s="20" t="s">
        <v>219</v>
      </c>
      <c r="D66" s="40">
        <v>1883483.57</v>
      </c>
      <c r="E66" s="22" t="s">
        <v>27</v>
      </c>
      <c r="F66" s="41" t="s">
        <v>33</v>
      </c>
      <c r="G66" s="22" t="s">
        <v>33</v>
      </c>
      <c r="H66" s="22" t="s">
        <v>100</v>
      </c>
      <c r="I66" s="41">
        <v>208</v>
      </c>
      <c r="J66" s="22" t="s">
        <v>21</v>
      </c>
      <c r="K66" s="25" t="s">
        <v>220</v>
      </c>
    </row>
    <row r="67" spans="1:11" ht="90.75" customHeight="1" x14ac:dyDescent="0.25">
      <c r="A67" s="26"/>
      <c r="B67" s="22" t="s">
        <v>23</v>
      </c>
      <c r="C67" s="28"/>
      <c r="D67" s="40">
        <v>137467.57</v>
      </c>
      <c r="E67" s="22" t="s">
        <v>27</v>
      </c>
      <c r="F67" s="23" t="s">
        <v>33</v>
      </c>
      <c r="G67" s="23" t="s">
        <v>33</v>
      </c>
      <c r="H67" s="22" t="s">
        <v>100</v>
      </c>
      <c r="I67" s="41">
        <v>208</v>
      </c>
      <c r="J67" s="22" t="s">
        <v>21</v>
      </c>
      <c r="K67" s="25" t="s">
        <v>27</v>
      </c>
    </row>
    <row r="68" spans="1:11" ht="158.25" customHeight="1" x14ac:dyDescent="0.25">
      <c r="A68" s="63">
        <v>37</v>
      </c>
      <c r="B68" s="65" t="s">
        <v>221</v>
      </c>
      <c r="C68" s="22" t="s">
        <v>222</v>
      </c>
      <c r="D68" s="66">
        <v>1729838.42</v>
      </c>
      <c r="E68" s="48" t="s">
        <v>27</v>
      </c>
      <c r="F68" s="67" t="s">
        <v>33</v>
      </c>
      <c r="G68" s="48" t="s">
        <v>33</v>
      </c>
      <c r="H68" s="48" t="s">
        <v>39</v>
      </c>
      <c r="I68" s="23">
        <v>54.2</v>
      </c>
      <c r="J68" s="23" t="s">
        <v>21</v>
      </c>
      <c r="K68" s="68" t="s">
        <v>27</v>
      </c>
    </row>
    <row r="69" spans="1:11" ht="78.75" customHeight="1" x14ac:dyDescent="0.25">
      <c r="A69" s="18">
        <v>38</v>
      </c>
      <c r="B69" s="31" t="s">
        <v>223</v>
      </c>
      <c r="C69" s="20" t="s">
        <v>224</v>
      </c>
      <c r="D69" s="33">
        <v>2744076.76</v>
      </c>
      <c r="E69" s="22" t="s">
        <v>225</v>
      </c>
      <c r="F69" s="23" t="s">
        <v>226</v>
      </c>
      <c r="G69" s="22" t="s">
        <v>227</v>
      </c>
      <c r="H69" s="22" t="s">
        <v>228</v>
      </c>
      <c r="I69" s="23" t="s">
        <v>229</v>
      </c>
      <c r="J69" s="22" t="s">
        <v>32</v>
      </c>
      <c r="K69" s="38" t="s">
        <v>230</v>
      </c>
    </row>
    <row r="70" spans="1:11" ht="143.25" customHeight="1" x14ac:dyDescent="0.25">
      <c r="A70" s="46"/>
      <c r="B70" s="22" t="s">
        <v>23</v>
      </c>
      <c r="C70" s="37"/>
      <c r="D70" s="33">
        <v>999297.25</v>
      </c>
      <c r="E70" s="22" t="s">
        <v>27</v>
      </c>
      <c r="F70" s="23" t="s">
        <v>33</v>
      </c>
      <c r="G70" s="23" t="s">
        <v>33</v>
      </c>
      <c r="H70" s="22" t="s">
        <v>231</v>
      </c>
      <c r="I70" s="23" t="s">
        <v>232</v>
      </c>
      <c r="J70" s="22" t="s">
        <v>233</v>
      </c>
      <c r="K70" s="25" t="s">
        <v>27</v>
      </c>
    </row>
    <row r="71" spans="1:11" ht="144.75" customHeight="1" x14ac:dyDescent="0.25">
      <c r="A71" s="26"/>
      <c r="B71" s="36" t="s">
        <v>44</v>
      </c>
      <c r="C71" s="28"/>
      <c r="D71" s="44" t="s">
        <v>27</v>
      </c>
      <c r="E71" s="22" t="s">
        <v>27</v>
      </c>
      <c r="F71" s="23" t="s">
        <v>33</v>
      </c>
      <c r="G71" s="23" t="s">
        <v>33</v>
      </c>
      <c r="H71" s="22" t="s">
        <v>231</v>
      </c>
      <c r="I71" s="23" t="s">
        <v>232</v>
      </c>
      <c r="J71" s="22" t="s">
        <v>233</v>
      </c>
      <c r="K71" s="25" t="s">
        <v>27</v>
      </c>
    </row>
    <row r="72" spans="1:11" ht="85.5" customHeight="1" x14ac:dyDescent="0.25">
      <c r="A72" s="18">
        <v>39</v>
      </c>
      <c r="B72" s="42" t="s">
        <v>234</v>
      </c>
      <c r="C72" s="20" t="s">
        <v>235</v>
      </c>
      <c r="D72" s="33">
        <v>3580872.24</v>
      </c>
      <c r="E72" s="22" t="s">
        <v>236</v>
      </c>
      <c r="F72" s="23" t="s">
        <v>237</v>
      </c>
      <c r="G72" s="22" t="s">
        <v>238</v>
      </c>
      <c r="H72" s="22" t="s">
        <v>27</v>
      </c>
      <c r="I72" s="23" t="s">
        <v>33</v>
      </c>
      <c r="J72" s="23" t="s">
        <v>33</v>
      </c>
      <c r="K72" s="38" t="s">
        <v>27</v>
      </c>
    </row>
    <row r="73" spans="1:11" ht="81" customHeight="1" x14ac:dyDescent="0.25">
      <c r="A73" s="26"/>
      <c r="B73" s="22" t="s">
        <v>148</v>
      </c>
      <c r="C73" s="28"/>
      <c r="D73" s="33" t="s">
        <v>27</v>
      </c>
      <c r="E73" s="22" t="s">
        <v>236</v>
      </c>
      <c r="F73" s="23" t="s">
        <v>237</v>
      </c>
      <c r="G73" s="22" t="s">
        <v>238</v>
      </c>
      <c r="H73" s="22" t="s">
        <v>27</v>
      </c>
      <c r="I73" s="23" t="s">
        <v>33</v>
      </c>
      <c r="J73" s="23" t="s">
        <v>33</v>
      </c>
      <c r="K73" s="38" t="s">
        <v>27</v>
      </c>
    </row>
    <row r="74" spans="1:11" ht="84.75" customHeight="1" x14ac:dyDescent="0.25">
      <c r="A74" s="18">
        <v>40</v>
      </c>
      <c r="B74" s="42" t="s">
        <v>239</v>
      </c>
      <c r="C74" s="20" t="s">
        <v>240</v>
      </c>
      <c r="D74" s="33">
        <v>1477359.17</v>
      </c>
      <c r="E74" s="22" t="s">
        <v>39</v>
      </c>
      <c r="F74" s="29">
        <v>55.2</v>
      </c>
      <c r="G74" s="22" t="s">
        <v>21</v>
      </c>
      <c r="H74" s="23" t="s">
        <v>241</v>
      </c>
      <c r="I74" s="23" t="s">
        <v>242</v>
      </c>
      <c r="J74" s="23" t="s">
        <v>120</v>
      </c>
      <c r="K74" s="25" t="s">
        <v>59</v>
      </c>
    </row>
    <row r="75" spans="1:11" ht="70.5" customHeight="1" x14ac:dyDescent="0.25">
      <c r="A75" s="26"/>
      <c r="B75" s="22" t="s">
        <v>23</v>
      </c>
      <c r="C75" s="28"/>
      <c r="D75" s="33">
        <v>640800</v>
      </c>
      <c r="E75" s="22" t="s">
        <v>241</v>
      </c>
      <c r="F75" s="29" t="s">
        <v>243</v>
      </c>
      <c r="G75" s="22" t="s">
        <v>38</v>
      </c>
      <c r="H75" s="22" t="s">
        <v>244</v>
      </c>
      <c r="I75" s="23" t="s">
        <v>245</v>
      </c>
      <c r="J75" s="23" t="s">
        <v>38</v>
      </c>
      <c r="K75" s="25" t="s">
        <v>27</v>
      </c>
    </row>
    <row r="76" spans="1:11" ht="155.25" customHeight="1" x14ac:dyDescent="0.25">
      <c r="A76" s="45">
        <v>41</v>
      </c>
      <c r="B76" s="42" t="s">
        <v>246</v>
      </c>
      <c r="C76" s="22" t="s">
        <v>247</v>
      </c>
      <c r="D76" s="33">
        <v>2406941.1800000002</v>
      </c>
      <c r="E76" s="22" t="s">
        <v>248</v>
      </c>
      <c r="F76" s="29" t="s">
        <v>249</v>
      </c>
      <c r="G76" s="22" t="s">
        <v>38</v>
      </c>
      <c r="H76" s="22" t="s">
        <v>39</v>
      </c>
      <c r="I76" s="23">
        <v>59.5</v>
      </c>
      <c r="J76" s="23" t="s">
        <v>21</v>
      </c>
      <c r="K76" s="69" t="s">
        <v>250</v>
      </c>
    </row>
    <row r="77" spans="1:11" ht="69.75" customHeight="1" x14ac:dyDescent="0.25">
      <c r="A77" s="18">
        <v>42</v>
      </c>
      <c r="B77" s="70" t="s">
        <v>251</v>
      </c>
      <c r="C77" s="71" t="s">
        <v>252</v>
      </c>
      <c r="D77" s="43">
        <v>776376.03</v>
      </c>
      <c r="E77" s="22" t="s">
        <v>39</v>
      </c>
      <c r="F77" s="29">
        <v>61.6</v>
      </c>
      <c r="G77" s="22" t="s">
        <v>21</v>
      </c>
      <c r="H77" s="22" t="s">
        <v>39</v>
      </c>
      <c r="I77" s="41">
        <v>64.099999999999994</v>
      </c>
      <c r="J77" s="22" t="s">
        <v>21</v>
      </c>
      <c r="K77" s="72" t="s">
        <v>253</v>
      </c>
    </row>
    <row r="78" spans="1:11" ht="63.75" customHeight="1" x14ac:dyDescent="0.25">
      <c r="A78" s="46"/>
      <c r="B78" s="73" t="s">
        <v>23</v>
      </c>
      <c r="C78" s="74"/>
      <c r="D78" s="43">
        <v>4109333</v>
      </c>
      <c r="E78" s="22" t="s">
        <v>62</v>
      </c>
      <c r="F78" s="29">
        <v>64.099999999999994</v>
      </c>
      <c r="G78" s="22" t="s">
        <v>21</v>
      </c>
      <c r="H78" s="22" t="s">
        <v>39</v>
      </c>
      <c r="I78" s="41">
        <v>61.6</v>
      </c>
      <c r="J78" s="22" t="s">
        <v>21</v>
      </c>
      <c r="K78" s="72" t="s">
        <v>254</v>
      </c>
    </row>
    <row r="79" spans="1:11" ht="63.75" customHeight="1" x14ac:dyDescent="0.25">
      <c r="A79" s="26"/>
      <c r="B79" s="73" t="s">
        <v>44</v>
      </c>
      <c r="C79" s="75"/>
      <c r="D79" s="43" t="s">
        <v>27</v>
      </c>
      <c r="E79" s="22" t="s">
        <v>27</v>
      </c>
      <c r="F79" s="29" t="s">
        <v>33</v>
      </c>
      <c r="G79" s="22" t="s">
        <v>33</v>
      </c>
      <c r="H79" s="22" t="s">
        <v>39</v>
      </c>
      <c r="I79" s="41">
        <v>61.6</v>
      </c>
      <c r="J79" s="22" t="s">
        <v>21</v>
      </c>
      <c r="K79" s="38" t="s">
        <v>27</v>
      </c>
    </row>
    <row r="80" spans="1:11" ht="81" customHeight="1" x14ac:dyDescent="0.25">
      <c r="A80" s="18">
        <v>43</v>
      </c>
      <c r="B80" s="19" t="s">
        <v>255</v>
      </c>
      <c r="C80" s="71" t="s">
        <v>256</v>
      </c>
      <c r="D80" s="43">
        <v>2189084.73</v>
      </c>
      <c r="E80" s="22" t="s">
        <v>39</v>
      </c>
      <c r="F80" s="23">
        <v>67.8</v>
      </c>
      <c r="G80" s="22" t="s">
        <v>21</v>
      </c>
      <c r="H80" s="22" t="s">
        <v>27</v>
      </c>
      <c r="I80" s="23" t="s">
        <v>33</v>
      </c>
      <c r="J80" s="22" t="s">
        <v>33</v>
      </c>
      <c r="K80" s="76" t="s">
        <v>257</v>
      </c>
    </row>
    <row r="81" spans="1:15" ht="76.5" customHeight="1" x14ac:dyDescent="0.25">
      <c r="A81" s="26"/>
      <c r="B81" s="36" t="s">
        <v>44</v>
      </c>
      <c r="C81" s="75"/>
      <c r="D81" s="43" t="s">
        <v>27</v>
      </c>
      <c r="E81" s="22" t="s">
        <v>27</v>
      </c>
      <c r="F81" s="23" t="s">
        <v>33</v>
      </c>
      <c r="G81" s="23" t="s">
        <v>33</v>
      </c>
      <c r="H81" s="22" t="s">
        <v>39</v>
      </c>
      <c r="I81" s="23">
        <v>67.8</v>
      </c>
      <c r="J81" s="22" t="s">
        <v>21</v>
      </c>
      <c r="K81" s="25" t="s">
        <v>27</v>
      </c>
      <c r="O81" s="77"/>
    </row>
    <row r="82" spans="1:15" ht="86.25" customHeight="1" x14ac:dyDescent="0.25">
      <c r="A82" s="78">
        <v>44</v>
      </c>
      <c r="B82" s="42" t="s">
        <v>258</v>
      </c>
      <c r="C82" s="71" t="s">
        <v>259</v>
      </c>
      <c r="D82" s="33">
        <v>2007191.62</v>
      </c>
      <c r="E82" s="22" t="s">
        <v>141</v>
      </c>
      <c r="F82" s="23" t="s">
        <v>260</v>
      </c>
      <c r="G82" s="23" t="s">
        <v>38</v>
      </c>
      <c r="H82" s="22" t="s">
        <v>36</v>
      </c>
      <c r="I82" s="23" t="s">
        <v>261</v>
      </c>
      <c r="J82" s="23" t="s">
        <v>262</v>
      </c>
      <c r="K82" s="25" t="s">
        <v>27</v>
      </c>
    </row>
    <row r="83" spans="1:15" ht="78" customHeight="1" x14ac:dyDescent="0.25">
      <c r="A83" s="78"/>
      <c r="B83" s="36" t="s">
        <v>23</v>
      </c>
      <c r="C83" s="75"/>
      <c r="D83" s="44">
        <v>982846.2</v>
      </c>
      <c r="E83" s="22" t="s">
        <v>36</v>
      </c>
      <c r="F83" s="23" t="s">
        <v>263</v>
      </c>
      <c r="G83" s="22" t="s">
        <v>38</v>
      </c>
      <c r="H83" s="22" t="s">
        <v>141</v>
      </c>
      <c r="I83" s="23" t="s">
        <v>260</v>
      </c>
      <c r="J83" s="22" t="s">
        <v>38</v>
      </c>
      <c r="K83" s="22" t="s">
        <v>27</v>
      </c>
    </row>
    <row r="84" spans="1:15" ht="73.5" customHeight="1" x14ac:dyDescent="0.25">
      <c r="A84" s="18">
        <v>45</v>
      </c>
      <c r="B84" s="79" t="s">
        <v>264</v>
      </c>
      <c r="C84" s="80" t="s">
        <v>265</v>
      </c>
      <c r="D84" s="38">
        <v>1590326.86</v>
      </c>
      <c r="E84" s="38" t="s">
        <v>36</v>
      </c>
      <c r="F84" s="38" t="s">
        <v>266</v>
      </c>
      <c r="G84" s="22" t="s">
        <v>38</v>
      </c>
      <c r="H84" s="38" t="s">
        <v>27</v>
      </c>
      <c r="I84" s="38" t="s">
        <v>33</v>
      </c>
      <c r="J84" s="38" t="s">
        <v>33</v>
      </c>
      <c r="K84" s="38" t="s">
        <v>267</v>
      </c>
    </row>
    <row r="85" spans="1:15" ht="93.75" customHeight="1" x14ac:dyDescent="0.25">
      <c r="A85" s="46"/>
      <c r="B85" s="38" t="s">
        <v>23</v>
      </c>
      <c r="C85" s="81"/>
      <c r="D85" s="38">
        <v>366664.36</v>
      </c>
      <c r="E85" s="38" t="s">
        <v>268</v>
      </c>
      <c r="F85" s="38">
        <v>146.1</v>
      </c>
      <c r="G85" s="22" t="s">
        <v>21</v>
      </c>
      <c r="H85" s="38" t="s">
        <v>269</v>
      </c>
      <c r="I85" s="38" t="s">
        <v>270</v>
      </c>
      <c r="J85" s="38" t="s">
        <v>271</v>
      </c>
      <c r="K85" s="38" t="s">
        <v>272</v>
      </c>
    </row>
    <row r="86" spans="1:15" ht="92.25" customHeight="1" x14ac:dyDescent="0.25">
      <c r="A86" s="46"/>
      <c r="B86" s="38" t="s">
        <v>44</v>
      </c>
      <c r="C86" s="81"/>
      <c r="D86" s="38" t="s">
        <v>27</v>
      </c>
      <c r="E86" s="38" t="s">
        <v>273</v>
      </c>
      <c r="F86" s="38">
        <v>146.1</v>
      </c>
      <c r="G86" s="22" t="s">
        <v>21</v>
      </c>
      <c r="H86" s="38" t="s">
        <v>269</v>
      </c>
      <c r="I86" s="38" t="s">
        <v>274</v>
      </c>
      <c r="J86" s="38" t="s">
        <v>271</v>
      </c>
      <c r="K86" s="38" t="s">
        <v>27</v>
      </c>
    </row>
    <row r="87" spans="1:15" ht="92.25" customHeight="1" x14ac:dyDescent="0.25">
      <c r="A87" s="26"/>
      <c r="B87" s="38" t="s">
        <v>44</v>
      </c>
      <c r="C87" s="82"/>
      <c r="D87" s="38" t="s">
        <v>27</v>
      </c>
      <c r="E87" s="38" t="s">
        <v>273</v>
      </c>
      <c r="F87" s="38">
        <v>146.1</v>
      </c>
      <c r="G87" s="22" t="s">
        <v>21</v>
      </c>
      <c r="H87" s="38" t="s">
        <v>269</v>
      </c>
      <c r="I87" s="38" t="s">
        <v>275</v>
      </c>
      <c r="J87" s="38" t="s">
        <v>271</v>
      </c>
      <c r="K87" s="38" t="s">
        <v>27</v>
      </c>
    </row>
    <row r="88" spans="1:15" ht="92.25" customHeight="1" x14ac:dyDescent="0.25">
      <c r="A88" s="83">
        <v>46</v>
      </c>
      <c r="B88" s="79" t="s">
        <v>276</v>
      </c>
      <c r="C88" s="80" t="s">
        <v>277</v>
      </c>
      <c r="D88" s="38">
        <v>2188743.71</v>
      </c>
      <c r="E88" s="38" t="s">
        <v>27</v>
      </c>
      <c r="F88" s="38" t="s">
        <v>33</v>
      </c>
      <c r="G88" s="22" t="s">
        <v>33</v>
      </c>
      <c r="H88" s="38" t="s">
        <v>27</v>
      </c>
      <c r="I88" s="38" t="s">
        <v>33</v>
      </c>
      <c r="J88" s="38" t="s">
        <v>33</v>
      </c>
      <c r="K88" s="38" t="s">
        <v>27</v>
      </c>
    </row>
    <row r="89" spans="1:15" ht="76.5" customHeight="1" x14ac:dyDescent="0.25">
      <c r="A89" s="84"/>
      <c r="B89" s="38" t="s">
        <v>23</v>
      </c>
      <c r="C89" s="82"/>
      <c r="D89" s="38">
        <v>1150000</v>
      </c>
      <c r="E89" s="38" t="s">
        <v>278</v>
      </c>
      <c r="F89" s="38" t="s">
        <v>279</v>
      </c>
      <c r="G89" s="38" t="s">
        <v>38</v>
      </c>
      <c r="H89" s="38" t="s">
        <v>27</v>
      </c>
      <c r="I89" s="38" t="s">
        <v>33</v>
      </c>
      <c r="J89" s="38" t="s">
        <v>33</v>
      </c>
      <c r="K89" s="38" t="s">
        <v>280</v>
      </c>
    </row>
    <row r="90" spans="1:15" ht="68.25" customHeight="1" x14ac:dyDescent="0.25">
      <c r="A90" s="85">
        <v>47</v>
      </c>
      <c r="B90" s="79" t="s">
        <v>281</v>
      </c>
      <c r="C90" s="80" t="s">
        <v>282</v>
      </c>
      <c r="D90" s="38">
        <v>600450.43999999994</v>
      </c>
      <c r="E90" s="38" t="s">
        <v>283</v>
      </c>
      <c r="F90" s="38" t="s">
        <v>284</v>
      </c>
      <c r="G90" s="38" t="s">
        <v>38</v>
      </c>
      <c r="H90" s="38" t="s">
        <v>27</v>
      </c>
      <c r="I90" s="38" t="s">
        <v>33</v>
      </c>
      <c r="J90" s="38" t="s">
        <v>33</v>
      </c>
      <c r="K90" s="38" t="s">
        <v>27</v>
      </c>
    </row>
    <row r="91" spans="1:15" ht="36.75" customHeight="1" x14ac:dyDescent="0.25">
      <c r="A91" s="86"/>
      <c r="B91" s="38" t="s">
        <v>23</v>
      </c>
      <c r="C91" s="81"/>
      <c r="D91" s="38">
        <v>193216.75</v>
      </c>
      <c r="E91" s="38" t="s">
        <v>208</v>
      </c>
      <c r="F91" s="38">
        <v>102</v>
      </c>
      <c r="G91" s="38" t="s">
        <v>21</v>
      </c>
      <c r="H91" s="38" t="s">
        <v>27</v>
      </c>
      <c r="I91" s="38" t="s">
        <v>33</v>
      </c>
      <c r="J91" s="38" t="s">
        <v>33</v>
      </c>
      <c r="K91" s="38" t="s">
        <v>285</v>
      </c>
    </row>
    <row r="92" spans="1:15" ht="42.75" customHeight="1" x14ac:dyDescent="0.25">
      <c r="A92" s="86"/>
      <c r="B92" s="38" t="s">
        <v>44</v>
      </c>
      <c r="C92" s="81"/>
      <c r="D92" s="38">
        <v>98841.48</v>
      </c>
      <c r="E92" s="38" t="s">
        <v>208</v>
      </c>
      <c r="F92" s="38">
        <v>102</v>
      </c>
      <c r="G92" s="38" t="s">
        <v>21</v>
      </c>
      <c r="H92" s="38" t="s">
        <v>39</v>
      </c>
      <c r="I92" s="38">
        <v>65.900000000000006</v>
      </c>
      <c r="J92" s="38" t="s">
        <v>21</v>
      </c>
      <c r="K92" s="38" t="s">
        <v>27</v>
      </c>
    </row>
    <row r="93" spans="1:15" ht="39.75" customHeight="1" x14ac:dyDescent="0.25">
      <c r="A93" s="87"/>
      <c r="B93" s="38" t="s">
        <v>44</v>
      </c>
      <c r="C93" s="82"/>
      <c r="D93" s="38" t="s">
        <v>27</v>
      </c>
      <c r="E93" s="38" t="s">
        <v>208</v>
      </c>
      <c r="F93" s="38">
        <v>102</v>
      </c>
      <c r="G93" s="38" t="s">
        <v>21</v>
      </c>
      <c r="H93" s="38" t="s">
        <v>39</v>
      </c>
      <c r="I93" s="38">
        <v>65.900000000000006</v>
      </c>
      <c r="J93" s="38" t="s">
        <v>21</v>
      </c>
      <c r="K93" s="38" t="s">
        <v>27</v>
      </c>
    </row>
    <row r="94" spans="1:15" ht="125.25" customHeight="1" x14ac:dyDescent="0.25">
      <c r="A94" s="85">
        <v>48</v>
      </c>
      <c r="B94" s="79" t="s">
        <v>286</v>
      </c>
      <c r="C94" s="80" t="s">
        <v>287</v>
      </c>
      <c r="D94" s="38">
        <v>923076.96</v>
      </c>
      <c r="E94" s="38" t="s">
        <v>288</v>
      </c>
      <c r="F94" s="38" t="s">
        <v>289</v>
      </c>
      <c r="G94" s="38" t="s">
        <v>85</v>
      </c>
      <c r="H94" s="38" t="s">
        <v>27</v>
      </c>
      <c r="I94" s="38" t="s">
        <v>33</v>
      </c>
      <c r="J94" s="38" t="s">
        <v>33</v>
      </c>
      <c r="K94" s="38" t="s">
        <v>290</v>
      </c>
    </row>
    <row r="95" spans="1:15" ht="56.25" customHeight="1" x14ac:dyDescent="0.25">
      <c r="A95" s="87"/>
      <c r="B95" s="38" t="s">
        <v>23</v>
      </c>
      <c r="C95" s="82"/>
      <c r="D95" s="38">
        <v>1236081.79</v>
      </c>
      <c r="E95" s="38" t="s">
        <v>291</v>
      </c>
      <c r="F95" s="38" t="s">
        <v>292</v>
      </c>
      <c r="G95" s="38" t="s">
        <v>38</v>
      </c>
      <c r="H95" s="38" t="s">
        <v>27</v>
      </c>
      <c r="I95" s="38" t="s">
        <v>33</v>
      </c>
      <c r="J95" s="38" t="s">
        <v>33</v>
      </c>
      <c r="K95" s="38" t="s">
        <v>293</v>
      </c>
    </row>
    <row r="96" spans="1:15" ht="57" customHeight="1" x14ac:dyDescent="0.25">
      <c r="A96" s="85">
        <v>49</v>
      </c>
      <c r="B96" s="79" t="s">
        <v>294</v>
      </c>
      <c r="C96" s="80" t="s">
        <v>295</v>
      </c>
      <c r="D96" s="38">
        <v>1548721.57</v>
      </c>
      <c r="E96" s="38" t="s">
        <v>130</v>
      </c>
      <c r="F96" s="38">
        <v>45.1</v>
      </c>
      <c r="G96" s="38" t="s">
        <v>21</v>
      </c>
      <c r="H96" s="38" t="s">
        <v>27</v>
      </c>
      <c r="I96" s="38" t="s">
        <v>33</v>
      </c>
      <c r="J96" s="38" t="s">
        <v>33</v>
      </c>
      <c r="K96" s="38" t="s">
        <v>296</v>
      </c>
    </row>
    <row r="97" spans="1:11" ht="48" customHeight="1" x14ac:dyDescent="0.25">
      <c r="A97" s="86"/>
      <c r="B97" s="38" t="s">
        <v>23</v>
      </c>
      <c r="C97" s="81"/>
      <c r="D97" s="38">
        <v>1301188.75</v>
      </c>
      <c r="E97" s="38" t="s">
        <v>130</v>
      </c>
      <c r="F97" s="38">
        <v>45.1</v>
      </c>
      <c r="G97" s="38" t="s">
        <v>21</v>
      </c>
      <c r="H97" s="38" t="s">
        <v>27</v>
      </c>
      <c r="I97" s="38" t="s">
        <v>33</v>
      </c>
      <c r="J97" s="38" t="s">
        <v>33</v>
      </c>
      <c r="K97" s="38" t="s">
        <v>297</v>
      </c>
    </row>
    <row r="98" spans="1:11" ht="45.75" customHeight="1" x14ac:dyDescent="0.25">
      <c r="A98" s="86"/>
      <c r="B98" s="38" t="s">
        <v>44</v>
      </c>
      <c r="C98" s="81"/>
      <c r="D98" s="38" t="s">
        <v>27</v>
      </c>
      <c r="E98" s="38" t="s">
        <v>27</v>
      </c>
      <c r="F98" s="38" t="s">
        <v>33</v>
      </c>
      <c r="G98" s="38" t="s">
        <v>33</v>
      </c>
      <c r="H98" s="38" t="s">
        <v>39</v>
      </c>
      <c r="I98" s="38">
        <v>45.1</v>
      </c>
      <c r="J98" s="38" t="s">
        <v>21</v>
      </c>
      <c r="K98" s="38" t="s">
        <v>27</v>
      </c>
    </row>
    <row r="99" spans="1:11" ht="47.25" customHeight="1" x14ac:dyDescent="0.25">
      <c r="A99" s="87"/>
      <c r="B99" s="38" t="s">
        <v>44</v>
      </c>
      <c r="C99" s="82"/>
      <c r="D99" s="38" t="s">
        <v>27</v>
      </c>
      <c r="E99" s="38" t="s">
        <v>27</v>
      </c>
      <c r="F99" s="38" t="s">
        <v>33</v>
      </c>
      <c r="G99" s="38" t="s">
        <v>33</v>
      </c>
      <c r="H99" s="38" t="s">
        <v>39</v>
      </c>
      <c r="I99" s="38">
        <v>45.1</v>
      </c>
      <c r="J99" s="38" t="s">
        <v>21</v>
      </c>
      <c r="K99" s="38" t="s">
        <v>27</v>
      </c>
    </row>
    <row r="100" spans="1:11" ht="51.75" customHeight="1" x14ac:dyDescent="0.25">
      <c r="A100" s="88">
        <v>50</v>
      </c>
      <c r="B100" s="79" t="s">
        <v>298</v>
      </c>
      <c r="C100" s="80" t="s">
        <v>299</v>
      </c>
      <c r="D100" s="38">
        <v>501420.07</v>
      </c>
      <c r="E100" s="38" t="s">
        <v>241</v>
      </c>
      <c r="F100" s="38" t="s">
        <v>300</v>
      </c>
      <c r="G100" s="38" t="s">
        <v>38</v>
      </c>
      <c r="H100" s="38" t="s">
        <v>39</v>
      </c>
      <c r="I100" s="38">
        <v>60.4</v>
      </c>
      <c r="J100" s="38" t="s">
        <v>21</v>
      </c>
      <c r="K100" s="38" t="s">
        <v>27</v>
      </c>
    </row>
    <row r="101" spans="1:11" ht="57" customHeight="1" x14ac:dyDescent="0.25">
      <c r="A101" s="89"/>
      <c r="B101" s="38" t="s">
        <v>23</v>
      </c>
      <c r="C101" s="81"/>
      <c r="D101" s="38" t="s">
        <v>27</v>
      </c>
      <c r="E101" s="38" t="s">
        <v>301</v>
      </c>
      <c r="F101" s="38" t="s">
        <v>302</v>
      </c>
      <c r="G101" s="38" t="s">
        <v>38</v>
      </c>
      <c r="H101" s="38" t="s">
        <v>27</v>
      </c>
      <c r="I101" s="38" t="s">
        <v>33</v>
      </c>
      <c r="J101" s="38" t="s">
        <v>33</v>
      </c>
      <c r="K101" s="38" t="s">
        <v>109</v>
      </c>
    </row>
    <row r="102" spans="1:11" ht="52.5" customHeight="1" x14ac:dyDescent="0.25">
      <c r="A102" s="90"/>
      <c r="B102" s="38" t="s">
        <v>44</v>
      </c>
      <c r="C102" s="82"/>
      <c r="D102" s="38" t="s">
        <v>27</v>
      </c>
      <c r="E102" s="38" t="s">
        <v>27</v>
      </c>
      <c r="F102" s="38" t="s">
        <v>33</v>
      </c>
      <c r="G102" s="38" t="s">
        <v>33</v>
      </c>
      <c r="H102" s="38" t="s">
        <v>39</v>
      </c>
      <c r="I102" s="38">
        <v>60.4</v>
      </c>
      <c r="J102" s="38" t="s">
        <v>21</v>
      </c>
      <c r="K102" s="38" t="s">
        <v>27</v>
      </c>
    </row>
    <row r="103" spans="1:11" ht="82.5" customHeight="1" x14ac:dyDescent="0.25">
      <c r="A103" s="91">
        <v>51</v>
      </c>
      <c r="B103" s="79" t="s">
        <v>303</v>
      </c>
      <c r="C103" s="80" t="s">
        <v>304</v>
      </c>
      <c r="D103" s="38">
        <v>1642802.24</v>
      </c>
      <c r="E103" s="38" t="s">
        <v>130</v>
      </c>
      <c r="F103" s="38">
        <v>45.3</v>
      </c>
      <c r="G103" s="38" t="s">
        <v>21</v>
      </c>
      <c r="H103" s="38" t="s">
        <v>27</v>
      </c>
      <c r="I103" s="38" t="s">
        <v>33</v>
      </c>
      <c r="J103" s="38" t="s">
        <v>33</v>
      </c>
      <c r="K103" s="38" t="s">
        <v>27</v>
      </c>
    </row>
    <row r="104" spans="1:11" ht="79.5" customHeight="1" x14ac:dyDescent="0.25">
      <c r="A104" s="92"/>
      <c r="B104" s="38" t="s">
        <v>23</v>
      </c>
      <c r="C104" s="82"/>
      <c r="D104" s="38">
        <v>3902295.15</v>
      </c>
      <c r="E104" s="38" t="s">
        <v>305</v>
      </c>
      <c r="F104" s="38" t="s">
        <v>306</v>
      </c>
      <c r="G104" s="38" t="s">
        <v>75</v>
      </c>
      <c r="H104" s="38" t="s">
        <v>27</v>
      </c>
      <c r="I104" s="38" t="s">
        <v>33</v>
      </c>
      <c r="J104" s="38" t="s">
        <v>33</v>
      </c>
      <c r="K104" s="38" t="s">
        <v>307</v>
      </c>
    </row>
    <row r="105" spans="1:11" ht="60.75" customHeight="1" x14ac:dyDescent="0.25">
      <c r="A105" s="88">
        <v>52</v>
      </c>
      <c r="B105" s="79" t="s">
        <v>308</v>
      </c>
      <c r="C105" s="80" t="s">
        <v>309</v>
      </c>
      <c r="D105" s="38">
        <v>690674.51</v>
      </c>
      <c r="E105" s="38" t="s">
        <v>36</v>
      </c>
      <c r="F105" s="38" t="s">
        <v>310</v>
      </c>
      <c r="G105" s="38" t="s">
        <v>38</v>
      </c>
      <c r="H105" s="38" t="s">
        <v>27</v>
      </c>
      <c r="I105" s="38" t="s">
        <v>33</v>
      </c>
      <c r="J105" s="38" t="s">
        <v>33</v>
      </c>
      <c r="K105" s="38" t="s">
        <v>27</v>
      </c>
    </row>
    <row r="106" spans="1:11" ht="51" x14ac:dyDescent="0.25">
      <c r="A106" s="89"/>
      <c r="B106" s="38" t="s">
        <v>23</v>
      </c>
      <c r="C106" s="81"/>
      <c r="D106" s="38">
        <v>2160000</v>
      </c>
      <c r="E106" s="38" t="s">
        <v>311</v>
      </c>
      <c r="F106" s="38" t="s">
        <v>312</v>
      </c>
      <c r="G106" s="38" t="s">
        <v>38</v>
      </c>
      <c r="H106" s="38" t="s">
        <v>27</v>
      </c>
      <c r="I106" s="38" t="s">
        <v>33</v>
      </c>
      <c r="J106" s="38" t="s">
        <v>33</v>
      </c>
      <c r="K106" s="38" t="s">
        <v>313</v>
      </c>
    </row>
    <row r="107" spans="1:11" ht="59.25" customHeight="1" x14ac:dyDescent="0.25">
      <c r="A107" s="90"/>
      <c r="B107" s="38" t="s">
        <v>44</v>
      </c>
      <c r="C107" s="82"/>
      <c r="D107" s="38" t="s">
        <v>27</v>
      </c>
      <c r="E107" s="38" t="s">
        <v>27</v>
      </c>
      <c r="F107" s="38" t="s">
        <v>33</v>
      </c>
      <c r="G107" s="38" t="s">
        <v>33</v>
      </c>
      <c r="H107" s="38" t="s">
        <v>39</v>
      </c>
      <c r="I107" s="38">
        <v>62.4</v>
      </c>
      <c r="J107" s="38" t="s">
        <v>21</v>
      </c>
      <c r="K107" s="38" t="s">
        <v>27</v>
      </c>
    </row>
    <row r="108" spans="1:11" ht="142.5" customHeight="1" x14ac:dyDescent="0.25">
      <c r="A108" s="93">
        <v>53</v>
      </c>
      <c r="B108" s="79" t="s">
        <v>314</v>
      </c>
      <c r="C108" s="38" t="s">
        <v>315</v>
      </c>
      <c r="D108" s="38">
        <v>1082829.8799999999</v>
      </c>
      <c r="E108" s="38" t="s">
        <v>316</v>
      </c>
      <c r="F108" s="38" t="s">
        <v>317</v>
      </c>
      <c r="G108" s="38" t="s">
        <v>75</v>
      </c>
      <c r="H108" s="38" t="s">
        <v>27</v>
      </c>
      <c r="I108" s="38" t="s">
        <v>33</v>
      </c>
      <c r="J108" s="38" t="s">
        <v>33</v>
      </c>
      <c r="K108" s="38" t="s">
        <v>27</v>
      </c>
    </row>
    <row r="109" spans="1:11" ht="141.75" customHeight="1" x14ac:dyDescent="0.25">
      <c r="A109" s="93">
        <v>54</v>
      </c>
      <c r="B109" s="79" t="s">
        <v>318</v>
      </c>
      <c r="C109" s="38" t="s">
        <v>319</v>
      </c>
      <c r="D109" s="38">
        <v>253763</v>
      </c>
      <c r="E109" s="38" t="s">
        <v>130</v>
      </c>
      <c r="F109" s="38">
        <v>42</v>
      </c>
      <c r="G109" s="38" t="s">
        <v>21</v>
      </c>
      <c r="H109" s="38" t="s">
        <v>27</v>
      </c>
      <c r="I109" s="38" t="s">
        <v>33</v>
      </c>
      <c r="J109" s="38" t="s">
        <v>33</v>
      </c>
      <c r="K109" s="38" t="s">
        <v>27</v>
      </c>
    </row>
    <row r="110" spans="1:11" ht="53.25" customHeight="1" x14ac:dyDescent="0.25">
      <c r="A110" s="85">
        <v>55</v>
      </c>
      <c r="B110" s="79" t="s">
        <v>320</v>
      </c>
      <c r="C110" s="80" t="s">
        <v>321</v>
      </c>
      <c r="D110" s="38">
        <v>592776.02</v>
      </c>
      <c r="E110" s="38" t="s">
        <v>208</v>
      </c>
      <c r="F110" s="38">
        <v>54.8</v>
      </c>
      <c r="G110" s="38" t="s">
        <v>21</v>
      </c>
      <c r="H110" s="38" t="s">
        <v>27</v>
      </c>
      <c r="I110" s="38" t="s">
        <v>33</v>
      </c>
      <c r="J110" s="38" t="s">
        <v>33</v>
      </c>
      <c r="K110" s="38" t="s">
        <v>27</v>
      </c>
    </row>
    <row r="111" spans="1:11" ht="48" customHeight="1" x14ac:dyDescent="0.25">
      <c r="A111" s="86"/>
      <c r="B111" s="38" t="s">
        <v>23</v>
      </c>
      <c r="C111" s="81"/>
      <c r="D111" s="38">
        <v>3154880</v>
      </c>
      <c r="E111" s="38" t="s">
        <v>208</v>
      </c>
      <c r="F111" s="38">
        <v>54.8</v>
      </c>
      <c r="G111" s="38" t="s">
        <v>21</v>
      </c>
      <c r="H111" s="38" t="s">
        <v>27</v>
      </c>
      <c r="I111" s="38" t="s">
        <v>33</v>
      </c>
      <c r="J111" s="38" t="s">
        <v>33</v>
      </c>
      <c r="K111" s="38" t="s">
        <v>181</v>
      </c>
    </row>
    <row r="112" spans="1:11" ht="45.75" customHeight="1" x14ac:dyDescent="0.25">
      <c r="A112" s="87"/>
      <c r="B112" s="38" t="s">
        <v>44</v>
      </c>
      <c r="C112" s="82"/>
      <c r="D112" s="38" t="s">
        <v>27</v>
      </c>
      <c r="E112" s="38" t="s">
        <v>208</v>
      </c>
      <c r="F112" s="38">
        <v>54.8</v>
      </c>
      <c r="G112" s="38" t="s">
        <v>21</v>
      </c>
      <c r="H112" s="38" t="s">
        <v>27</v>
      </c>
      <c r="I112" s="38" t="s">
        <v>33</v>
      </c>
      <c r="J112" s="38" t="s">
        <v>33</v>
      </c>
      <c r="K112" s="38" t="s">
        <v>27</v>
      </c>
    </row>
    <row r="113" spans="1:11" ht="74.25" customHeight="1" x14ac:dyDescent="0.25">
      <c r="A113" s="85">
        <v>56</v>
      </c>
      <c r="B113" s="79" t="s">
        <v>322</v>
      </c>
      <c r="C113" s="80" t="s">
        <v>323</v>
      </c>
      <c r="D113" s="38">
        <v>840000</v>
      </c>
      <c r="E113" s="38" t="s">
        <v>100</v>
      </c>
      <c r="F113" s="38">
        <v>22.4</v>
      </c>
      <c r="G113" s="38" t="s">
        <v>21</v>
      </c>
      <c r="H113" s="38" t="s">
        <v>27</v>
      </c>
      <c r="I113" s="38" t="s">
        <v>33</v>
      </c>
      <c r="J113" s="38" t="s">
        <v>33</v>
      </c>
      <c r="K113" s="38" t="s">
        <v>27</v>
      </c>
    </row>
    <row r="114" spans="1:11" ht="68.25" customHeight="1" x14ac:dyDescent="0.25">
      <c r="A114" s="87"/>
      <c r="B114" s="38" t="s">
        <v>23</v>
      </c>
      <c r="C114" s="82"/>
      <c r="D114" s="38">
        <v>660000</v>
      </c>
      <c r="E114" s="38" t="s">
        <v>324</v>
      </c>
      <c r="F114" s="38">
        <v>20</v>
      </c>
      <c r="G114" s="38" t="s">
        <v>21</v>
      </c>
      <c r="H114" s="38" t="s">
        <v>27</v>
      </c>
      <c r="I114" s="38" t="s">
        <v>33</v>
      </c>
      <c r="J114" s="38" t="s">
        <v>33</v>
      </c>
      <c r="K114" s="38" t="s">
        <v>27</v>
      </c>
    </row>
    <row r="115" spans="1:11" ht="98.25" customHeight="1" x14ac:dyDescent="0.25">
      <c r="A115" s="85">
        <v>57</v>
      </c>
      <c r="B115" s="79" t="s">
        <v>325</v>
      </c>
      <c r="C115" s="80" t="s">
        <v>326</v>
      </c>
      <c r="D115" s="38">
        <v>529028.48</v>
      </c>
      <c r="E115" s="38" t="s">
        <v>30</v>
      </c>
      <c r="F115" s="38" t="s">
        <v>327</v>
      </c>
      <c r="G115" s="38" t="s">
        <v>32</v>
      </c>
      <c r="H115" s="38" t="s">
        <v>39</v>
      </c>
      <c r="I115" s="38">
        <v>49.9</v>
      </c>
      <c r="J115" s="38" t="s">
        <v>21</v>
      </c>
      <c r="K115" s="38" t="s">
        <v>257</v>
      </c>
    </row>
    <row r="116" spans="1:11" ht="95.25" customHeight="1" x14ac:dyDescent="0.25">
      <c r="A116" s="86"/>
      <c r="B116" s="38" t="s">
        <v>23</v>
      </c>
      <c r="C116" s="81"/>
      <c r="D116" s="38">
        <v>245642.86</v>
      </c>
      <c r="E116" s="38" t="s">
        <v>39</v>
      </c>
      <c r="F116" s="38">
        <v>49.9</v>
      </c>
      <c r="G116" s="38" t="s">
        <v>21</v>
      </c>
      <c r="H116" s="38" t="s">
        <v>30</v>
      </c>
      <c r="I116" s="38" t="s">
        <v>328</v>
      </c>
      <c r="J116" s="38" t="s">
        <v>329</v>
      </c>
      <c r="K116" s="38" t="s">
        <v>27</v>
      </c>
    </row>
    <row r="117" spans="1:11" ht="120.75" customHeight="1" x14ac:dyDescent="0.25">
      <c r="A117" s="87"/>
      <c r="B117" s="38" t="s">
        <v>44</v>
      </c>
      <c r="C117" s="82"/>
      <c r="D117" s="38" t="s">
        <v>27</v>
      </c>
      <c r="E117" s="38" t="s">
        <v>27</v>
      </c>
      <c r="F117" s="38" t="s">
        <v>33</v>
      </c>
      <c r="G117" s="38" t="s">
        <v>33</v>
      </c>
      <c r="H117" s="38" t="s">
        <v>330</v>
      </c>
      <c r="I117" s="38" t="s">
        <v>331</v>
      </c>
      <c r="J117" s="38" t="s">
        <v>332</v>
      </c>
      <c r="K117" s="38" t="s">
        <v>27</v>
      </c>
    </row>
    <row r="118" spans="1:11" ht="140.25" x14ac:dyDescent="0.25">
      <c r="A118" s="94">
        <v>58</v>
      </c>
      <c r="B118" s="79" t="s">
        <v>333</v>
      </c>
      <c r="C118" s="38" t="s">
        <v>334</v>
      </c>
      <c r="D118" s="38">
        <v>514315.04</v>
      </c>
      <c r="E118" s="38" t="s">
        <v>335</v>
      </c>
      <c r="F118" s="38" t="s">
        <v>336</v>
      </c>
      <c r="G118" s="38" t="s">
        <v>126</v>
      </c>
      <c r="H118" s="38" t="s">
        <v>27</v>
      </c>
      <c r="I118" s="38" t="s">
        <v>33</v>
      </c>
      <c r="J118" s="38" t="s">
        <v>33</v>
      </c>
      <c r="K118" s="38" t="s">
        <v>97</v>
      </c>
    </row>
    <row r="119" spans="1:11" ht="93.75" customHeight="1" x14ac:dyDescent="0.25">
      <c r="A119" s="85">
        <v>59</v>
      </c>
      <c r="B119" s="79" t="s">
        <v>337</v>
      </c>
      <c r="C119" s="80" t="s">
        <v>338</v>
      </c>
      <c r="D119" s="38">
        <v>1023143.4</v>
      </c>
      <c r="E119" s="38" t="s">
        <v>39</v>
      </c>
      <c r="F119" s="38">
        <v>36</v>
      </c>
      <c r="G119" s="38" t="s">
        <v>21</v>
      </c>
      <c r="H119" s="38" t="s">
        <v>39</v>
      </c>
      <c r="I119" s="38">
        <v>62.6</v>
      </c>
      <c r="J119" s="38" t="s">
        <v>21</v>
      </c>
      <c r="K119" s="38" t="s">
        <v>109</v>
      </c>
    </row>
    <row r="120" spans="1:11" ht="68.25" customHeight="1" x14ac:dyDescent="0.25">
      <c r="A120" s="87"/>
      <c r="B120" s="38" t="s">
        <v>23</v>
      </c>
      <c r="C120" s="82"/>
      <c r="D120" s="38">
        <v>197387.77</v>
      </c>
      <c r="E120" s="38" t="s">
        <v>316</v>
      </c>
      <c r="F120" s="38" t="s">
        <v>339</v>
      </c>
      <c r="G120" s="38" t="s">
        <v>75</v>
      </c>
      <c r="H120" s="38" t="s">
        <v>27</v>
      </c>
      <c r="I120" s="38" t="s">
        <v>33</v>
      </c>
      <c r="J120" s="38" t="s">
        <v>33</v>
      </c>
      <c r="K120" s="38" t="s">
        <v>27</v>
      </c>
    </row>
    <row r="121" spans="1:11" ht="109.5" customHeight="1" x14ac:dyDescent="0.25">
      <c r="A121" s="85">
        <v>60</v>
      </c>
      <c r="B121" s="79" t="s">
        <v>340</v>
      </c>
      <c r="C121" s="80" t="s">
        <v>341</v>
      </c>
      <c r="D121" s="38">
        <v>629793.82999999996</v>
      </c>
      <c r="E121" s="38" t="s">
        <v>39</v>
      </c>
      <c r="F121" s="38">
        <v>30</v>
      </c>
      <c r="G121" s="38" t="s">
        <v>21</v>
      </c>
      <c r="H121" s="38" t="s">
        <v>39</v>
      </c>
      <c r="I121" s="38">
        <v>53</v>
      </c>
      <c r="J121" s="38" t="s">
        <v>21</v>
      </c>
      <c r="K121" s="38" t="s">
        <v>342</v>
      </c>
    </row>
    <row r="122" spans="1:11" ht="36.75" customHeight="1" x14ac:dyDescent="0.25">
      <c r="A122" s="87"/>
      <c r="B122" s="38" t="s">
        <v>23</v>
      </c>
      <c r="C122" s="82"/>
      <c r="D122" s="38">
        <v>530</v>
      </c>
      <c r="E122" s="38" t="s">
        <v>62</v>
      </c>
      <c r="F122" s="38">
        <v>53</v>
      </c>
      <c r="G122" s="38" t="s">
        <v>21</v>
      </c>
      <c r="H122" s="38" t="s">
        <v>39</v>
      </c>
      <c r="I122" s="38">
        <v>30</v>
      </c>
      <c r="J122" s="38" t="s">
        <v>21</v>
      </c>
      <c r="K122" s="38" t="s">
        <v>342</v>
      </c>
    </row>
    <row r="123" spans="1:11" ht="125.25" customHeight="1" x14ac:dyDescent="0.25">
      <c r="A123" s="85">
        <v>61</v>
      </c>
      <c r="B123" s="79" t="s">
        <v>343</v>
      </c>
      <c r="C123" s="80" t="s">
        <v>344</v>
      </c>
      <c r="D123" s="38">
        <v>886555.32</v>
      </c>
      <c r="E123" s="38" t="s">
        <v>27</v>
      </c>
      <c r="F123" s="38" t="s">
        <v>33</v>
      </c>
      <c r="G123" s="38" t="s">
        <v>33</v>
      </c>
      <c r="H123" s="38" t="s">
        <v>345</v>
      </c>
      <c r="I123" s="38" t="s">
        <v>346</v>
      </c>
      <c r="J123" s="38" t="s">
        <v>347</v>
      </c>
      <c r="K123" s="38" t="s">
        <v>348</v>
      </c>
    </row>
    <row r="124" spans="1:11" ht="122.25" customHeight="1" x14ac:dyDescent="0.25">
      <c r="A124" s="87"/>
      <c r="B124" s="38" t="s">
        <v>23</v>
      </c>
      <c r="C124" s="82"/>
      <c r="D124" s="38">
        <v>1651227.09</v>
      </c>
      <c r="E124" s="38" t="s">
        <v>349</v>
      </c>
      <c r="F124" s="38" t="s">
        <v>350</v>
      </c>
      <c r="G124" s="38" t="s">
        <v>88</v>
      </c>
      <c r="H124" s="38" t="s">
        <v>27</v>
      </c>
      <c r="I124" s="38" t="s">
        <v>33</v>
      </c>
      <c r="J124" s="38" t="s">
        <v>33</v>
      </c>
      <c r="K124" s="38" t="s">
        <v>351</v>
      </c>
    </row>
    <row r="125" spans="1:11" ht="62.25" customHeight="1" x14ac:dyDescent="0.25">
      <c r="A125" s="85">
        <v>62</v>
      </c>
      <c r="B125" s="79" t="s">
        <v>352</v>
      </c>
      <c r="C125" s="80" t="s">
        <v>353</v>
      </c>
      <c r="D125" s="38">
        <v>976428.79</v>
      </c>
      <c r="E125" s="38" t="s">
        <v>39</v>
      </c>
      <c r="F125" s="38">
        <v>61.4</v>
      </c>
      <c r="G125" s="38" t="s">
        <v>21</v>
      </c>
      <c r="H125" s="38" t="s">
        <v>39</v>
      </c>
      <c r="I125" s="38">
        <v>61.5</v>
      </c>
      <c r="J125" s="38" t="s">
        <v>21</v>
      </c>
      <c r="K125" s="38" t="s">
        <v>27</v>
      </c>
    </row>
    <row r="126" spans="1:11" ht="48.75" customHeight="1" x14ac:dyDescent="0.25">
      <c r="A126" s="86"/>
      <c r="B126" s="38" t="s">
        <v>23</v>
      </c>
      <c r="C126" s="81"/>
      <c r="D126" s="38">
        <v>565999.81999999995</v>
      </c>
      <c r="E126" s="38" t="s">
        <v>39</v>
      </c>
      <c r="F126" s="38">
        <v>61.5</v>
      </c>
      <c r="G126" s="38" t="s">
        <v>21</v>
      </c>
      <c r="H126" s="38" t="s">
        <v>27</v>
      </c>
      <c r="I126" s="38" t="s">
        <v>33</v>
      </c>
      <c r="J126" s="38" t="s">
        <v>33</v>
      </c>
      <c r="K126" s="38" t="s">
        <v>354</v>
      </c>
    </row>
    <row r="127" spans="1:11" ht="42" customHeight="1" x14ac:dyDescent="0.25">
      <c r="A127" s="86"/>
      <c r="B127" s="38" t="s">
        <v>44</v>
      </c>
      <c r="C127" s="81"/>
      <c r="D127" s="38" t="s">
        <v>27</v>
      </c>
      <c r="E127" s="38" t="s">
        <v>27</v>
      </c>
      <c r="F127" s="38" t="s">
        <v>33</v>
      </c>
      <c r="G127" s="38" t="s">
        <v>33</v>
      </c>
      <c r="H127" s="38" t="s">
        <v>39</v>
      </c>
      <c r="I127" s="38">
        <v>61.5</v>
      </c>
      <c r="J127" s="38" t="s">
        <v>21</v>
      </c>
      <c r="K127" s="38" t="s">
        <v>27</v>
      </c>
    </row>
    <row r="128" spans="1:11" ht="45" customHeight="1" x14ac:dyDescent="0.25">
      <c r="A128" s="87"/>
      <c r="B128" s="38" t="s">
        <v>44</v>
      </c>
      <c r="C128" s="82"/>
      <c r="D128" s="38" t="s">
        <v>27</v>
      </c>
      <c r="E128" s="38" t="s">
        <v>27</v>
      </c>
      <c r="F128" s="38" t="s">
        <v>33</v>
      </c>
      <c r="G128" s="38" t="s">
        <v>33</v>
      </c>
      <c r="H128" s="38" t="s">
        <v>39</v>
      </c>
      <c r="I128" s="38">
        <v>61.5</v>
      </c>
      <c r="J128" s="38" t="s">
        <v>21</v>
      </c>
      <c r="K128" s="38" t="s">
        <v>27</v>
      </c>
    </row>
    <row r="129" spans="1:11" ht="153" x14ac:dyDescent="0.25">
      <c r="A129" s="94">
        <v>63</v>
      </c>
      <c r="B129" s="79" t="s">
        <v>355</v>
      </c>
      <c r="C129" s="38" t="s">
        <v>356</v>
      </c>
      <c r="D129" s="38">
        <v>1015781.75</v>
      </c>
      <c r="E129" s="38" t="s">
        <v>141</v>
      </c>
      <c r="F129" s="38" t="s">
        <v>357</v>
      </c>
      <c r="G129" s="38" t="s">
        <v>38</v>
      </c>
      <c r="H129" s="38" t="s">
        <v>27</v>
      </c>
      <c r="I129" s="38" t="s">
        <v>33</v>
      </c>
      <c r="J129" s="38" t="s">
        <v>33</v>
      </c>
      <c r="K129" s="38" t="s">
        <v>358</v>
      </c>
    </row>
    <row r="130" spans="1:11" ht="56.25" customHeight="1" x14ac:dyDescent="0.25">
      <c r="A130" s="85">
        <v>64</v>
      </c>
      <c r="B130" s="79" t="s">
        <v>359</v>
      </c>
      <c r="C130" s="80" t="s">
        <v>360</v>
      </c>
      <c r="D130" s="38">
        <v>807537.98</v>
      </c>
      <c r="E130" s="38" t="s">
        <v>62</v>
      </c>
      <c r="F130" s="38">
        <v>54.9</v>
      </c>
      <c r="G130" s="38" t="s">
        <v>21</v>
      </c>
      <c r="H130" s="38" t="s">
        <v>27</v>
      </c>
      <c r="I130" s="38" t="s">
        <v>33</v>
      </c>
      <c r="J130" s="38" t="s">
        <v>33</v>
      </c>
      <c r="K130" s="38" t="s">
        <v>361</v>
      </c>
    </row>
    <row r="131" spans="1:11" ht="49.5" customHeight="1" x14ac:dyDescent="0.25">
      <c r="A131" s="86"/>
      <c r="B131" s="38" t="s">
        <v>44</v>
      </c>
      <c r="C131" s="81"/>
      <c r="D131" s="38" t="s">
        <v>27</v>
      </c>
      <c r="E131" s="38" t="s">
        <v>62</v>
      </c>
      <c r="F131" s="38">
        <v>54.9</v>
      </c>
      <c r="G131" s="38" t="s">
        <v>21</v>
      </c>
      <c r="H131" s="38" t="s">
        <v>27</v>
      </c>
      <c r="I131" s="38" t="s">
        <v>33</v>
      </c>
      <c r="J131" s="38" t="s">
        <v>33</v>
      </c>
      <c r="K131" s="38" t="s">
        <v>27</v>
      </c>
    </row>
    <row r="132" spans="1:11" ht="44.25" customHeight="1" x14ac:dyDescent="0.25">
      <c r="A132" s="87"/>
      <c r="B132" s="38" t="s">
        <v>44</v>
      </c>
      <c r="C132" s="82"/>
      <c r="D132" s="38" t="s">
        <v>27</v>
      </c>
      <c r="E132" s="38" t="s">
        <v>62</v>
      </c>
      <c r="F132" s="38">
        <v>54.9</v>
      </c>
      <c r="G132" s="38" t="s">
        <v>21</v>
      </c>
      <c r="H132" s="38" t="s">
        <v>27</v>
      </c>
      <c r="I132" s="38" t="s">
        <v>33</v>
      </c>
      <c r="J132" s="38" t="s">
        <v>33</v>
      </c>
      <c r="K132" s="38" t="s">
        <v>27</v>
      </c>
    </row>
    <row r="133" spans="1:11" ht="96.75" customHeight="1" x14ac:dyDescent="0.25">
      <c r="A133" s="85">
        <v>65</v>
      </c>
      <c r="B133" s="79" t="s">
        <v>362</v>
      </c>
      <c r="C133" s="80" t="s">
        <v>363</v>
      </c>
      <c r="D133" s="38">
        <v>1057406.72</v>
      </c>
      <c r="E133" s="38" t="s">
        <v>364</v>
      </c>
      <c r="F133" s="38" t="s">
        <v>365</v>
      </c>
      <c r="G133" s="38" t="s">
        <v>75</v>
      </c>
      <c r="H133" s="38" t="s">
        <v>27</v>
      </c>
      <c r="I133" s="38" t="s">
        <v>33</v>
      </c>
      <c r="J133" s="38" t="s">
        <v>33</v>
      </c>
      <c r="K133" s="38" t="s">
        <v>27</v>
      </c>
    </row>
    <row r="134" spans="1:11" ht="63.75" x14ac:dyDescent="0.25">
      <c r="A134" s="87"/>
      <c r="B134" s="38" t="s">
        <v>23</v>
      </c>
      <c r="C134" s="82"/>
      <c r="D134" s="38">
        <v>1150224.98</v>
      </c>
      <c r="E134" s="38" t="s">
        <v>366</v>
      </c>
      <c r="F134" s="38" t="s">
        <v>367</v>
      </c>
      <c r="G134" s="38" t="s">
        <v>75</v>
      </c>
      <c r="H134" s="38" t="s">
        <v>39</v>
      </c>
      <c r="I134" s="38">
        <v>51.1</v>
      </c>
      <c r="J134" s="38" t="s">
        <v>21</v>
      </c>
      <c r="K134" s="38" t="s">
        <v>368</v>
      </c>
    </row>
    <row r="135" spans="1:11" ht="102.75" customHeight="1" x14ac:dyDescent="0.25">
      <c r="A135" s="85">
        <v>66</v>
      </c>
      <c r="B135" s="79" t="s">
        <v>369</v>
      </c>
      <c r="C135" s="80" t="s">
        <v>370</v>
      </c>
      <c r="D135" s="38">
        <v>1101821.28</v>
      </c>
      <c r="E135" s="38" t="s">
        <v>371</v>
      </c>
      <c r="F135" s="38" t="s">
        <v>372</v>
      </c>
      <c r="G135" s="38" t="s">
        <v>38</v>
      </c>
      <c r="H135" s="38" t="s">
        <v>373</v>
      </c>
      <c r="I135" s="38" t="s">
        <v>374</v>
      </c>
      <c r="J135" s="38" t="s">
        <v>120</v>
      </c>
      <c r="K135" s="38" t="s">
        <v>375</v>
      </c>
    </row>
    <row r="136" spans="1:11" ht="89.25" x14ac:dyDescent="0.25">
      <c r="A136" s="87"/>
      <c r="B136" s="38" t="s">
        <v>23</v>
      </c>
      <c r="C136" s="82"/>
      <c r="D136" s="38">
        <v>1787234.56</v>
      </c>
      <c r="E136" s="38" t="s">
        <v>376</v>
      </c>
      <c r="F136" s="38" t="s">
        <v>377</v>
      </c>
      <c r="G136" s="38" t="s">
        <v>126</v>
      </c>
      <c r="H136" s="38" t="s">
        <v>27</v>
      </c>
      <c r="I136" s="38" t="s">
        <v>33</v>
      </c>
      <c r="J136" s="38" t="s">
        <v>33</v>
      </c>
      <c r="K136" s="38" t="s">
        <v>378</v>
      </c>
    </row>
    <row r="137" spans="1:11" ht="140.25" x14ac:dyDescent="0.25">
      <c r="A137" s="94">
        <v>67</v>
      </c>
      <c r="B137" s="79" t="s">
        <v>379</v>
      </c>
      <c r="C137" s="38" t="s">
        <v>380</v>
      </c>
      <c r="D137" s="38">
        <v>905347.11</v>
      </c>
      <c r="E137" s="38" t="s">
        <v>39</v>
      </c>
      <c r="F137" s="38">
        <v>42.4</v>
      </c>
      <c r="G137" s="38" t="s">
        <v>21</v>
      </c>
      <c r="H137" s="38" t="s">
        <v>27</v>
      </c>
      <c r="I137" s="38" t="s">
        <v>33</v>
      </c>
      <c r="J137" s="38" t="s">
        <v>33</v>
      </c>
      <c r="K137" s="38" t="s">
        <v>27</v>
      </c>
    </row>
    <row r="138" spans="1:11" ht="72" customHeight="1" x14ac:dyDescent="0.25">
      <c r="A138" s="85">
        <v>68</v>
      </c>
      <c r="B138" s="79" t="s">
        <v>381</v>
      </c>
      <c r="C138" s="80" t="s">
        <v>382</v>
      </c>
      <c r="D138" s="38">
        <v>770341.65</v>
      </c>
      <c r="E138" s="38" t="s">
        <v>39</v>
      </c>
      <c r="F138" s="38">
        <v>51.1</v>
      </c>
      <c r="G138" s="38" t="s">
        <v>21</v>
      </c>
      <c r="H138" s="38" t="s">
        <v>27</v>
      </c>
      <c r="I138" s="38" t="s">
        <v>33</v>
      </c>
      <c r="J138" s="38" t="s">
        <v>33</v>
      </c>
      <c r="K138" s="38" t="s">
        <v>383</v>
      </c>
    </row>
    <row r="139" spans="1:11" ht="32.25" customHeight="1" x14ac:dyDescent="0.25">
      <c r="A139" s="86"/>
      <c r="B139" s="38" t="s">
        <v>23</v>
      </c>
      <c r="C139" s="81"/>
      <c r="D139" s="38">
        <v>456281</v>
      </c>
      <c r="E139" s="38" t="s">
        <v>27</v>
      </c>
      <c r="F139" s="38" t="s">
        <v>33</v>
      </c>
      <c r="G139" s="38" t="s">
        <v>33</v>
      </c>
      <c r="H139" s="38" t="s">
        <v>39</v>
      </c>
      <c r="I139" s="38">
        <v>51.1</v>
      </c>
      <c r="J139" s="38" t="s">
        <v>21</v>
      </c>
      <c r="K139" s="38" t="s">
        <v>27</v>
      </c>
    </row>
    <row r="140" spans="1:11" ht="37.5" customHeight="1" x14ac:dyDescent="0.25">
      <c r="A140" s="87"/>
      <c r="B140" s="38" t="s">
        <v>44</v>
      </c>
      <c r="C140" s="82"/>
      <c r="D140" s="38" t="s">
        <v>27</v>
      </c>
      <c r="E140" s="38" t="s">
        <v>27</v>
      </c>
      <c r="F140" s="38" t="s">
        <v>33</v>
      </c>
      <c r="G140" s="38" t="s">
        <v>33</v>
      </c>
      <c r="H140" s="38" t="s">
        <v>39</v>
      </c>
      <c r="I140" s="38">
        <v>51.1</v>
      </c>
      <c r="J140" s="38" t="s">
        <v>21</v>
      </c>
      <c r="K140" s="38" t="s">
        <v>27</v>
      </c>
    </row>
    <row r="141" spans="1:11" ht="88.5" customHeight="1" x14ac:dyDescent="0.25">
      <c r="A141" s="85">
        <v>69</v>
      </c>
      <c r="B141" s="79" t="s">
        <v>384</v>
      </c>
      <c r="C141" s="80" t="s">
        <v>385</v>
      </c>
      <c r="D141" s="38">
        <v>655455.41</v>
      </c>
      <c r="E141" s="38" t="s">
        <v>386</v>
      </c>
      <c r="F141" s="38" t="s">
        <v>387</v>
      </c>
      <c r="G141" s="38" t="s">
        <v>38</v>
      </c>
      <c r="H141" s="38" t="s">
        <v>27</v>
      </c>
      <c r="I141" s="38" t="s">
        <v>33</v>
      </c>
      <c r="J141" s="38" t="s">
        <v>33</v>
      </c>
      <c r="K141" s="38" t="s">
        <v>27</v>
      </c>
    </row>
    <row r="142" spans="1:11" ht="42" customHeight="1" x14ac:dyDescent="0.25">
      <c r="A142" s="87"/>
      <c r="B142" s="38" t="s">
        <v>44</v>
      </c>
      <c r="C142" s="82"/>
      <c r="D142" s="38" t="s">
        <v>27</v>
      </c>
      <c r="E142" s="38" t="s">
        <v>27</v>
      </c>
      <c r="F142" s="38" t="s">
        <v>33</v>
      </c>
      <c r="G142" s="38" t="s">
        <v>33</v>
      </c>
      <c r="H142" s="38" t="s">
        <v>141</v>
      </c>
      <c r="I142" s="38" t="s">
        <v>388</v>
      </c>
      <c r="J142" s="38"/>
      <c r="K142" s="38" t="s">
        <v>27</v>
      </c>
    </row>
    <row r="143" spans="1:11" ht="140.25" x14ac:dyDescent="0.25">
      <c r="A143" s="94">
        <v>70</v>
      </c>
      <c r="B143" s="79" t="s">
        <v>389</v>
      </c>
      <c r="C143" s="38" t="s">
        <v>390</v>
      </c>
      <c r="D143" s="38">
        <v>729825.73</v>
      </c>
      <c r="E143" s="38" t="s">
        <v>27</v>
      </c>
      <c r="F143" s="38" t="s">
        <v>33</v>
      </c>
      <c r="G143" s="38" t="s">
        <v>33</v>
      </c>
      <c r="H143" s="38" t="s">
        <v>39</v>
      </c>
      <c r="I143" s="38">
        <v>46.1</v>
      </c>
      <c r="J143" s="38" t="s">
        <v>21</v>
      </c>
      <c r="K143" s="38" t="s">
        <v>27</v>
      </c>
    </row>
    <row r="144" spans="1:11" ht="153" x14ac:dyDescent="0.25">
      <c r="A144" s="94">
        <v>71</v>
      </c>
      <c r="B144" s="79" t="s">
        <v>391</v>
      </c>
      <c r="C144" s="38" t="s">
        <v>392</v>
      </c>
      <c r="D144" s="38">
        <v>1031005.12</v>
      </c>
      <c r="E144" s="38" t="s">
        <v>27</v>
      </c>
      <c r="F144" s="38" t="s">
        <v>33</v>
      </c>
      <c r="G144" s="38" t="s">
        <v>33</v>
      </c>
      <c r="H144" s="38" t="s">
        <v>39</v>
      </c>
      <c r="I144" s="38">
        <v>56.3</v>
      </c>
      <c r="J144" s="38" t="s">
        <v>21</v>
      </c>
      <c r="K144" s="38" t="s">
        <v>27</v>
      </c>
    </row>
    <row r="145" spans="1:11" ht="88.5" customHeight="1" x14ac:dyDescent="0.25">
      <c r="A145" s="85">
        <v>72</v>
      </c>
      <c r="B145" s="79" t="s">
        <v>393</v>
      </c>
      <c r="C145" s="80" t="s">
        <v>394</v>
      </c>
      <c r="D145" s="38">
        <v>561013.42000000004</v>
      </c>
      <c r="E145" s="38" t="s">
        <v>395</v>
      </c>
      <c r="F145" s="38" t="s">
        <v>396</v>
      </c>
      <c r="G145" s="38" t="s">
        <v>38</v>
      </c>
      <c r="H145" s="38" t="s">
        <v>27</v>
      </c>
      <c r="I145" s="38" t="s">
        <v>33</v>
      </c>
      <c r="J145" s="38" t="s">
        <v>33</v>
      </c>
      <c r="K145" s="38" t="s">
        <v>397</v>
      </c>
    </row>
    <row r="146" spans="1:11" ht="76.5" x14ac:dyDescent="0.25">
      <c r="A146" s="87"/>
      <c r="B146" s="38" t="s">
        <v>44</v>
      </c>
      <c r="C146" s="82"/>
      <c r="D146" s="38" t="s">
        <v>27</v>
      </c>
      <c r="E146" s="38" t="s">
        <v>27</v>
      </c>
      <c r="F146" s="38" t="s">
        <v>33</v>
      </c>
      <c r="G146" s="38" t="s">
        <v>33</v>
      </c>
      <c r="H146" s="38" t="s">
        <v>398</v>
      </c>
      <c r="I146" s="38" t="s">
        <v>399</v>
      </c>
      <c r="J146" s="38"/>
      <c r="K146" s="38" t="s">
        <v>27</v>
      </c>
    </row>
    <row r="147" spans="1:11" ht="69.75" customHeight="1" x14ac:dyDescent="0.25">
      <c r="A147" s="85">
        <v>73</v>
      </c>
      <c r="B147" s="79" t="s">
        <v>400</v>
      </c>
      <c r="C147" s="80" t="s">
        <v>401</v>
      </c>
      <c r="D147" s="38">
        <v>718145.62</v>
      </c>
      <c r="E147" s="38" t="s">
        <v>402</v>
      </c>
      <c r="F147" s="38" t="s">
        <v>403</v>
      </c>
      <c r="G147" s="38" t="s">
        <v>38</v>
      </c>
      <c r="H147" s="38" t="s">
        <v>27</v>
      </c>
      <c r="I147" s="38" t="s">
        <v>33</v>
      </c>
      <c r="J147" s="38" t="s">
        <v>33</v>
      </c>
      <c r="K147" s="38" t="s">
        <v>27</v>
      </c>
    </row>
    <row r="148" spans="1:11" ht="51.75" customHeight="1" x14ac:dyDescent="0.25">
      <c r="A148" s="86"/>
      <c r="B148" s="38" t="s">
        <v>23</v>
      </c>
      <c r="C148" s="81"/>
      <c r="D148" s="38" t="s">
        <v>27</v>
      </c>
      <c r="E148" s="38" t="s">
        <v>402</v>
      </c>
      <c r="F148" s="38" t="s">
        <v>403</v>
      </c>
      <c r="G148" s="38" t="s">
        <v>38</v>
      </c>
      <c r="H148" s="38" t="s">
        <v>27</v>
      </c>
      <c r="I148" s="38" t="s">
        <v>33</v>
      </c>
      <c r="J148" s="38" t="s">
        <v>33</v>
      </c>
      <c r="K148" s="38" t="s">
        <v>404</v>
      </c>
    </row>
    <row r="149" spans="1:11" ht="55.5" customHeight="1" x14ac:dyDescent="0.25">
      <c r="A149" s="87"/>
      <c r="B149" s="38" t="s">
        <v>44</v>
      </c>
      <c r="C149" s="82"/>
      <c r="D149" s="38" t="s">
        <v>27</v>
      </c>
      <c r="E149" s="38" t="s">
        <v>20</v>
      </c>
      <c r="F149" s="38">
        <v>1000</v>
      </c>
      <c r="G149" s="38" t="s">
        <v>21</v>
      </c>
      <c r="H149" s="38" t="s">
        <v>39</v>
      </c>
      <c r="I149" s="38">
        <v>43.4</v>
      </c>
      <c r="J149" s="38" t="s">
        <v>21</v>
      </c>
      <c r="K149" s="38" t="s">
        <v>27</v>
      </c>
    </row>
    <row r="150" spans="1:11" ht="108" customHeight="1" x14ac:dyDescent="0.25">
      <c r="A150" s="85">
        <v>74</v>
      </c>
      <c r="B150" s="79" t="s">
        <v>405</v>
      </c>
      <c r="C150" s="80" t="s">
        <v>406</v>
      </c>
      <c r="D150" s="38">
        <v>674845.3</v>
      </c>
      <c r="E150" s="38" t="s">
        <v>27</v>
      </c>
      <c r="F150" s="38" t="s">
        <v>33</v>
      </c>
      <c r="G150" s="38" t="s">
        <v>33</v>
      </c>
      <c r="H150" s="38" t="s">
        <v>141</v>
      </c>
      <c r="I150" s="38" t="s">
        <v>407</v>
      </c>
      <c r="J150" s="38" t="s">
        <v>38</v>
      </c>
      <c r="K150" s="38" t="s">
        <v>27</v>
      </c>
    </row>
    <row r="151" spans="1:11" ht="36" customHeight="1" x14ac:dyDescent="0.25">
      <c r="A151" s="87"/>
      <c r="B151" s="38" t="s">
        <v>44</v>
      </c>
      <c r="C151" s="82"/>
      <c r="D151" s="38" t="s">
        <v>27</v>
      </c>
      <c r="E151" s="38" t="s">
        <v>27</v>
      </c>
      <c r="F151" s="38" t="s">
        <v>33</v>
      </c>
      <c r="G151" s="38" t="s">
        <v>33</v>
      </c>
      <c r="H151" s="38" t="s">
        <v>39</v>
      </c>
      <c r="I151" s="38">
        <v>56.9</v>
      </c>
      <c r="J151" s="38" t="s">
        <v>21</v>
      </c>
      <c r="K151" s="38" t="s">
        <v>27</v>
      </c>
    </row>
    <row r="152" spans="1:11" ht="105" customHeight="1" x14ac:dyDescent="0.25">
      <c r="A152" s="85">
        <v>75</v>
      </c>
      <c r="B152" s="79" t="s">
        <v>408</v>
      </c>
      <c r="C152" s="80" t="s">
        <v>409</v>
      </c>
      <c r="D152" s="38">
        <v>792234.49</v>
      </c>
      <c r="E152" s="38" t="s">
        <v>73</v>
      </c>
      <c r="F152" s="38" t="s">
        <v>410</v>
      </c>
      <c r="G152" s="38" t="s">
        <v>75</v>
      </c>
      <c r="H152" s="38" t="s">
        <v>27</v>
      </c>
      <c r="I152" s="38" t="s">
        <v>33</v>
      </c>
      <c r="J152" s="38" t="s">
        <v>33</v>
      </c>
      <c r="K152" s="38" t="s">
        <v>411</v>
      </c>
    </row>
    <row r="153" spans="1:11" ht="48.75" customHeight="1" x14ac:dyDescent="0.25">
      <c r="A153" s="87"/>
      <c r="B153" s="38" t="s">
        <v>23</v>
      </c>
      <c r="C153" s="82"/>
      <c r="D153" s="38">
        <v>309600</v>
      </c>
      <c r="E153" s="38" t="s">
        <v>412</v>
      </c>
      <c r="F153" s="38" t="s">
        <v>413</v>
      </c>
      <c r="G153" s="38" t="s">
        <v>38</v>
      </c>
      <c r="H153" s="38" t="s">
        <v>39</v>
      </c>
      <c r="I153" s="38">
        <v>78.2</v>
      </c>
      <c r="J153" s="38" t="s">
        <v>21</v>
      </c>
      <c r="K153" s="38" t="s">
        <v>414</v>
      </c>
    </row>
    <row r="154" spans="1:11" ht="69" customHeight="1" x14ac:dyDescent="0.25">
      <c r="A154" s="85">
        <v>76</v>
      </c>
      <c r="B154" s="79" t="s">
        <v>415</v>
      </c>
      <c r="C154" s="80" t="s">
        <v>416</v>
      </c>
      <c r="D154" s="38">
        <v>1136101.67</v>
      </c>
      <c r="E154" s="38" t="s">
        <v>417</v>
      </c>
      <c r="F154" s="38" t="s">
        <v>418</v>
      </c>
      <c r="G154" s="38" t="s">
        <v>75</v>
      </c>
      <c r="H154" s="38" t="s">
        <v>39</v>
      </c>
      <c r="I154" s="38">
        <v>60</v>
      </c>
      <c r="J154" s="38" t="s">
        <v>21</v>
      </c>
      <c r="K154" s="38" t="s">
        <v>419</v>
      </c>
    </row>
    <row r="155" spans="1:11" ht="48" customHeight="1" x14ac:dyDescent="0.25">
      <c r="A155" s="86"/>
      <c r="B155" s="38" t="s">
        <v>23</v>
      </c>
      <c r="C155" s="81"/>
      <c r="D155" s="38">
        <v>587608.82999999996</v>
      </c>
      <c r="E155" s="38" t="s">
        <v>420</v>
      </c>
      <c r="F155" s="38" t="s">
        <v>421</v>
      </c>
      <c r="G155" s="38" t="s">
        <v>38</v>
      </c>
      <c r="H155" s="38" t="s">
        <v>27</v>
      </c>
      <c r="I155" s="38" t="s">
        <v>33</v>
      </c>
      <c r="J155" s="38" t="s">
        <v>33</v>
      </c>
      <c r="K155" s="38" t="s">
        <v>422</v>
      </c>
    </row>
    <row r="156" spans="1:11" ht="42" customHeight="1" x14ac:dyDescent="0.25">
      <c r="A156" s="87"/>
      <c r="B156" s="38" t="s">
        <v>44</v>
      </c>
      <c r="C156" s="82"/>
      <c r="D156" s="38" t="s">
        <v>27</v>
      </c>
      <c r="E156" s="38" t="s">
        <v>27</v>
      </c>
      <c r="F156" s="38" t="s">
        <v>33</v>
      </c>
      <c r="G156" s="38" t="s">
        <v>33</v>
      </c>
      <c r="H156" s="38" t="s">
        <v>39</v>
      </c>
      <c r="I156" s="38">
        <v>60</v>
      </c>
      <c r="J156" s="38" t="s">
        <v>21</v>
      </c>
      <c r="K156" s="38" t="s">
        <v>27</v>
      </c>
    </row>
    <row r="157" spans="1:11" ht="140.25" x14ac:dyDescent="0.25">
      <c r="A157" s="94">
        <v>77</v>
      </c>
      <c r="B157" s="79" t="s">
        <v>423</v>
      </c>
      <c r="C157" s="38" t="s">
        <v>424</v>
      </c>
      <c r="D157" s="38">
        <v>803341.82</v>
      </c>
      <c r="E157" s="38" t="s">
        <v>425</v>
      </c>
      <c r="F157" s="38" t="s">
        <v>426</v>
      </c>
      <c r="G157" s="38" t="s">
        <v>75</v>
      </c>
      <c r="H157" s="38" t="s">
        <v>27</v>
      </c>
      <c r="I157" s="38" t="s">
        <v>33</v>
      </c>
      <c r="J157" s="38" t="s">
        <v>33</v>
      </c>
      <c r="K157" s="38" t="s">
        <v>181</v>
      </c>
    </row>
    <row r="158" spans="1:11" ht="85.5" customHeight="1" x14ac:dyDescent="0.25">
      <c r="A158" s="85">
        <v>78</v>
      </c>
      <c r="B158" s="79" t="s">
        <v>427</v>
      </c>
      <c r="C158" s="80" t="s">
        <v>428</v>
      </c>
      <c r="D158" s="38">
        <v>657885.92000000004</v>
      </c>
      <c r="E158" s="38" t="s">
        <v>27</v>
      </c>
      <c r="F158" s="38" t="s">
        <v>33</v>
      </c>
      <c r="G158" s="38" t="s">
        <v>33</v>
      </c>
      <c r="H158" s="38" t="s">
        <v>244</v>
      </c>
      <c r="I158" s="38" t="s">
        <v>429</v>
      </c>
      <c r="J158" s="38" t="s">
        <v>38</v>
      </c>
      <c r="K158" s="38" t="s">
        <v>27</v>
      </c>
    </row>
    <row r="159" spans="1:11" ht="38.25" x14ac:dyDescent="0.25">
      <c r="A159" s="87"/>
      <c r="B159" s="38" t="s">
        <v>44</v>
      </c>
      <c r="C159" s="82"/>
      <c r="D159" s="38">
        <v>50136.65</v>
      </c>
      <c r="E159" s="38" t="s">
        <v>27</v>
      </c>
      <c r="F159" s="38" t="s">
        <v>33</v>
      </c>
      <c r="G159" s="38" t="s">
        <v>33</v>
      </c>
      <c r="H159" s="38" t="s">
        <v>244</v>
      </c>
      <c r="I159" s="38" t="s">
        <v>429</v>
      </c>
      <c r="J159" s="38" t="s">
        <v>38</v>
      </c>
      <c r="K159" s="38" t="s">
        <v>27</v>
      </c>
    </row>
    <row r="160" spans="1:11" ht="92.25" customHeight="1" x14ac:dyDescent="0.25">
      <c r="A160" s="85">
        <v>79</v>
      </c>
      <c r="B160" s="79" t="s">
        <v>430</v>
      </c>
      <c r="C160" s="80" t="s">
        <v>431</v>
      </c>
      <c r="D160" s="38">
        <v>708388.8</v>
      </c>
      <c r="E160" s="38" t="s">
        <v>364</v>
      </c>
      <c r="F160" s="38" t="s">
        <v>432</v>
      </c>
      <c r="G160" s="38" t="s">
        <v>75</v>
      </c>
      <c r="H160" s="38" t="s">
        <v>141</v>
      </c>
      <c r="I160" s="38" t="s">
        <v>433</v>
      </c>
      <c r="J160" s="38" t="s">
        <v>38</v>
      </c>
      <c r="K160" s="38" t="s">
        <v>434</v>
      </c>
    </row>
    <row r="161" spans="1:11" ht="48.75" customHeight="1" x14ac:dyDescent="0.25">
      <c r="A161" s="87"/>
      <c r="B161" s="38" t="s">
        <v>23</v>
      </c>
      <c r="C161" s="82"/>
      <c r="D161" s="38">
        <v>118800</v>
      </c>
      <c r="E161" s="38" t="s">
        <v>435</v>
      </c>
      <c r="F161" s="38">
        <v>47</v>
      </c>
      <c r="G161" s="38" t="s">
        <v>21</v>
      </c>
      <c r="H161" s="38" t="s">
        <v>39</v>
      </c>
      <c r="I161" s="38">
        <v>100</v>
      </c>
      <c r="J161" s="38" t="s">
        <v>21</v>
      </c>
      <c r="K161" s="38" t="s">
        <v>27</v>
      </c>
    </row>
    <row r="162" spans="1:11" ht="78.75" customHeight="1" x14ac:dyDescent="0.25">
      <c r="A162" s="85">
        <v>80</v>
      </c>
      <c r="B162" s="79" t="s">
        <v>436</v>
      </c>
      <c r="C162" s="80" t="s">
        <v>437</v>
      </c>
      <c r="D162" s="38">
        <v>593107.49</v>
      </c>
      <c r="E162" s="38" t="s">
        <v>402</v>
      </c>
      <c r="F162" s="38" t="s">
        <v>438</v>
      </c>
      <c r="G162" s="38" t="s">
        <v>38</v>
      </c>
      <c r="H162" s="38" t="s">
        <v>39</v>
      </c>
      <c r="I162" s="38">
        <v>46.7</v>
      </c>
      <c r="J162" s="38" t="s">
        <v>21</v>
      </c>
      <c r="K162" s="38" t="s">
        <v>27</v>
      </c>
    </row>
    <row r="163" spans="1:11" ht="51" x14ac:dyDescent="0.25">
      <c r="A163" s="86"/>
      <c r="B163" s="38" t="s">
        <v>23</v>
      </c>
      <c r="C163" s="81"/>
      <c r="D163" s="38">
        <v>240000</v>
      </c>
      <c r="E163" s="38" t="s">
        <v>39</v>
      </c>
      <c r="F163" s="38">
        <v>46.7</v>
      </c>
      <c r="G163" s="38" t="s">
        <v>21</v>
      </c>
      <c r="H163" s="38" t="s">
        <v>439</v>
      </c>
      <c r="I163" s="38" t="s">
        <v>440</v>
      </c>
      <c r="J163" s="38" t="s">
        <v>120</v>
      </c>
      <c r="K163" s="38" t="s">
        <v>441</v>
      </c>
    </row>
    <row r="164" spans="1:11" ht="76.5" x14ac:dyDescent="0.25">
      <c r="A164" s="87"/>
      <c r="B164" s="38" t="s">
        <v>44</v>
      </c>
      <c r="C164" s="82"/>
      <c r="D164" s="38" t="s">
        <v>27</v>
      </c>
      <c r="E164" s="38" t="s">
        <v>27</v>
      </c>
      <c r="F164" s="38" t="s">
        <v>33</v>
      </c>
      <c r="G164" s="38" t="s">
        <v>33</v>
      </c>
      <c r="H164" s="38" t="s">
        <v>442</v>
      </c>
      <c r="I164" s="38" t="s">
        <v>443</v>
      </c>
      <c r="J164" s="38" t="s">
        <v>32</v>
      </c>
      <c r="K164" s="38" t="s">
        <v>27</v>
      </c>
    </row>
    <row r="165" spans="1:11" ht="140.25" x14ac:dyDescent="0.25">
      <c r="A165" s="94">
        <v>81</v>
      </c>
      <c r="B165" s="79" t="s">
        <v>444</v>
      </c>
      <c r="C165" s="38" t="s">
        <v>445</v>
      </c>
      <c r="D165" s="38">
        <v>761201.22</v>
      </c>
      <c r="E165" s="38" t="s">
        <v>27</v>
      </c>
      <c r="F165" s="38" t="s">
        <v>33</v>
      </c>
      <c r="G165" s="38" t="s">
        <v>33</v>
      </c>
      <c r="H165" s="38" t="s">
        <v>39</v>
      </c>
      <c r="I165" s="38">
        <v>27.9</v>
      </c>
      <c r="J165" s="38" t="s">
        <v>21</v>
      </c>
      <c r="K165" s="38" t="s">
        <v>27</v>
      </c>
    </row>
    <row r="166" spans="1:11" ht="140.25" x14ac:dyDescent="0.25">
      <c r="A166" s="94">
        <v>82</v>
      </c>
      <c r="B166" s="79" t="s">
        <v>446</v>
      </c>
      <c r="C166" s="38" t="s">
        <v>447</v>
      </c>
      <c r="D166" s="38">
        <v>627322.99</v>
      </c>
      <c r="E166" s="38" t="s">
        <v>39</v>
      </c>
      <c r="F166" s="38">
        <v>44.8</v>
      </c>
      <c r="G166" s="38" t="s">
        <v>21</v>
      </c>
      <c r="H166" s="38" t="s">
        <v>27</v>
      </c>
      <c r="I166" s="38" t="s">
        <v>33</v>
      </c>
      <c r="J166" s="38" t="s">
        <v>33</v>
      </c>
      <c r="K166" s="38" t="s">
        <v>448</v>
      </c>
    </row>
    <row r="167" spans="1:11" ht="126" customHeight="1" x14ac:dyDescent="0.25">
      <c r="A167" s="85">
        <v>83</v>
      </c>
      <c r="B167" s="79" t="s">
        <v>449</v>
      </c>
      <c r="C167" s="80" t="s">
        <v>450</v>
      </c>
      <c r="D167" s="38">
        <v>1148054</v>
      </c>
      <c r="E167" s="38" t="s">
        <v>39</v>
      </c>
      <c r="F167" s="38">
        <v>40.9</v>
      </c>
      <c r="G167" s="38" t="s">
        <v>21</v>
      </c>
      <c r="H167" s="38" t="s">
        <v>39</v>
      </c>
      <c r="I167" s="38">
        <v>63.8</v>
      </c>
      <c r="J167" s="38" t="s">
        <v>21</v>
      </c>
      <c r="K167" s="38" t="s">
        <v>451</v>
      </c>
    </row>
    <row r="168" spans="1:11" ht="38.25" customHeight="1" x14ac:dyDescent="0.25">
      <c r="A168" s="87"/>
      <c r="B168" s="38" t="s">
        <v>44</v>
      </c>
      <c r="C168" s="82"/>
      <c r="D168" s="38" t="s">
        <v>27</v>
      </c>
      <c r="E168" s="38" t="s">
        <v>27</v>
      </c>
      <c r="F168" s="38" t="s">
        <v>33</v>
      </c>
      <c r="G168" s="38" t="s">
        <v>33</v>
      </c>
      <c r="H168" s="38" t="s">
        <v>39</v>
      </c>
      <c r="I168" s="38">
        <v>63.8</v>
      </c>
      <c r="J168" s="38" t="s">
        <v>21</v>
      </c>
      <c r="K168" s="38" t="s">
        <v>27</v>
      </c>
    </row>
    <row r="169" spans="1:11" ht="57.75" customHeight="1" x14ac:dyDescent="0.25">
      <c r="A169" s="85">
        <v>84</v>
      </c>
      <c r="B169" s="79" t="s">
        <v>452</v>
      </c>
      <c r="C169" s="80" t="s">
        <v>453</v>
      </c>
      <c r="D169" s="38">
        <v>752514.09</v>
      </c>
      <c r="E169" s="38" t="s">
        <v>130</v>
      </c>
      <c r="F169" s="38">
        <v>74</v>
      </c>
      <c r="G169" s="38" t="s">
        <v>21</v>
      </c>
      <c r="H169" s="38" t="s">
        <v>27</v>
      </c>
      <c r="I169" s="38" t="s">
        <v>33</v>
      </c>
      <c r="J169" s="38" t="s">
        <v>33</v>
      </c>
      <c r="K169" s="38" t="s">
        <v>27</v>
      </c>
    </row>
    <row r="170" spans="1:11" ht="47.25" customHeight="1" x14ac:dyDescent="0.25">
      <c r="A170" s="86"/>
      <c r="B170" s="38" t="s">
        <v>23</v>
      </c>
      <c r="C170" s="81"/>
      <c r="D170" s="38">
        <v>1373671.08</v>
      </c>
      <c r="E170" s="38" t="s">
        <v>130</v>
      </c>
      <c r="F170" s="38">
        <v>74</v>
      </c>
      <c r="G170" s="38" t="s">
        <v>21</v>
      </c>
      <c r="H170" s="38" t="s">
        <v>27</v>
      </c>
      <c r="I170" s="38" t="s">
        <v>33</v>
      </c>
      <c r="J170" s="38" t="s">
        <v>33</v>
      </c>
      <c r="K170" s="38" t="s">
        <v>454</v>
      </c>
    </row>
    <row r="171" spans="1:11" ht="44.25" customHeight="1" x14ac:dyDescent="0.25">
      <c r="A171" s="86"/>
      <c r="B171" s="38" t="s">
        <v>44</v>
      </c>
      <c r="C171" s="81"/>
      <c r="D171" s="38" t="s">
        <v>27</v>
      </c>
      <c r="E171" s="38" t="s">
        <v>208</v>
      </c>
      <c r="F171" s="38">
        <v>62.4</v>
      </c>
      <c r="G171" s="38" t="s">
        <v>21</v>
      </c>
      <c r="H171" s="38" t="s">
        <v>39</v>
      </c>
      <c r="I171" s="38">
        <v>74</v>
      </c>
      <c r="J171" s="38" t="s">
        <v>21</v>
      </c>
      <c r="K171" s="38" t="s">
        <v>27</v>
      </c>
    </row>
    <row r="172" spans="1:11" ht="39.75" customHeight="1" x14ac:dyDescent="0.25">
      <c r="A172" s="87"/>
      <c r="B172" s="38" t="s">
        <v>44</v>
      </c>
      <c r="C172" s="82"/>
      <c r="D172" s="38" t="s">
        <v>27</v>
      </c>
      <c r="E172" s="38" t="s">
        <v>208</v>
      </c>
      <c r="F172" s="38">
        <v>62.4</v>
      </c>
      <c r="G172" s="38" t="s">
        <v>21</v>
      </c>
      <c r="H172" s="38" t="s">
        <v>39</v>
      </c>
      <c r="I172" s="38">
        <v>74</v>
      </c>
      <c r="J172" s="38" t="s">
        <v>21</v>
      </c>
      <c r="K172" s="38" t="s">
        <v>27</v>
      </c>
    </row>
    <row r="173" spans="1:11" ht="124.5" customHeight="1" x14ac:dyDescent="0.25">
      <c r="A173" s="85">
        <v>85</v>
      </c>
      <c r="B173" s="79" t="s">
        <v>455</v>
      </c>
      <c r="C173" s="80" t="s">
        <v>456</v>
      </c>
      <c r="D173" s="38">
        <v>1414203.12</v>
      </c>
      <c r="E173" s="38" t="s">
        <v>457</v>
      </c>
      <c r="F173" s="38" t="s">
        <v>458</v>
      </c>
      <c r="G173" s="38" t="s">
        <v>459</v>
      </c>
      <c r="H173" s="38" t="s">
        <v>27</v>
      </c>
      <c r="I173" s="38" t="s">
        <v>33</v>
      </c>
      <c r="J173" s="38" t="s">
        <v>33</v>
      </c>
      <c r="K173" s="38" t="s">
        <v>97</v>
      </c>
    </row>
    <row r="174" spans="1:11" ht="38.25" x14ac:dyDescent="0.25">
      <c r="A174" s="87"/>
      <c r="B174" s="38" t="s">
        <v>23</v>
      </c>
      <c r="C174" s="82"/>
      <c r="D174" s="38">
        <v>1848642.87</v>
      </c>
      <c r="E174" s="38" t="s">
        <v>412</v>
      </c>
      <c r="F174" s="38" t="s">
        <v>460</v>
      </c>
      <c r="G174" s="38" t="s">
        <v>38</v>
      </c>
      <c r="H174" s="38" t="s">
        <v>27</v>
      </c>
      <c r="I174" s="38" t="s">
        <v>33</v>
      </c>
      <c r="J174" s="38" t="s">
        <v>33</v>
      </c>
      <c r="K174" s="38" t="s">
        <v>27</v>
      </c>
    </row>
    <row r="175" spans="1:11" ht="55.5" customHeight="1" x14ac:dyDescent="0.25">
      <c r="A175" s="85">
        <v>86</v>
      </c>
      <c r="B175" s="79" t="s">
        <v>461</v>
      </c>
      <c r="C175" s="80" t="s">
        <v>462</v>
      </c>
      <c r="D175" s="38">
        <v>1134705.3700000001</v>
      </c>
      <c r="E175" s="38" t="s">
        <v>463</v>
      </c>
      <c r="F175" s="38" t="s">
        <v>464</v>
      </c>
      <c r="G175" s="38" t="s">
        <v>38</v>
      </c>
      <c r="H175" s="38" t="s">
        <v>27</v>
      </c>
      <c r="I175" s="38" t="s">
        <v>33</v>
      </c>
      <c r="J175" s="38" t="s">
        <v>33</v>
      </c>
      <c r="K175" s="38" t="s">
        <v>465</v>
      </c>
    </row>
    <row r="176" spans="1:11" ht="49.5" customHeight="1" x14ac:dyDescent="0.25">
      <c r="A176" s="86"/>
      <c r="B176" s="38" t="s">
        <v>23</v>
      </c>
      <c r="C176" s="81"/>
      <c r="D176" s="38">
        <v>4279783.74</v>
      </c>
      <c r="E176" s="38" t="s">
        <v>117</v>
      </c>
      <c r="F176" s="38">
        <v>17.3</v>
      </c>
      <c r="G176" s="38" t="s">
        <v>21</v>
      </c>
      <c r="H176" s="38" t="s">
        <v>39</v>
      </c>
      <c r="I176" s="38">
        <v>86.2</v>
      </c>
      <c r="J176" s="38" t="s">
        <v>21</v>
      </c>
      <c r="K176" s="38" t="s">
        <v>27</v>
      </c>
    </row>
    <row r="177" spans="1:11" ht="38.25" x14ac:dyDescent="0.25">
      <c r="A177" s="86"/>
      <c r="B177" s="38" t="s">
        <v>44</v>
      </c>
      <c r="C177" s="81"/>
      <c r="D177" s="38">
        <v>1650000</v>
      </c>
      <c r="E177" s="38" t="s">
        <v>466</v>
      </c>
      <c r="F177" s="38" t="s">
        <v>464</v>
      </c>
      <c r="G177" s="38" t="s">
        <v>38</v>
      </c>
      <c r="H177" s="38" t="s">
        <v>27</v>
      </c>
      <c r="I177" s="38" t="s">
        <v>33</v>
      </c>
      <c r="J177" s="38" t="s">
        <v>33</v>
      </c>
      <c r="K177" s="38" t="s">
        <v>27</v>
      </c>
    </row>
    <row r="178" spans="1:11" ht="38.25" x14ac:dyDescent="0.25">
      <c r="A178" s="87"/>
      <c r="B178" s="38" t="s">
        <v>44</v>
      </c>
      <c r="C178" s="82"/>
      <c r="D178" s="38">
        <v>1650000</v>
      </c>
      <c r="E178" s="38" t="s">
        <v>466</v>
      </c>
      <c r="F178" s="38" t="s">
        <v>467</v>
      </c>
      <c r="G178" s="38" t="s">
        <v>38</v>
      </c>
      <c r="H178" s="38" t="s">
        <v>27</v>
      </c>
      <c r="I178" s="38" t="s">
        <v>33</v>
      </c>
      <c r="J178" s="38" t="s">
        <v>33</v>
      </c>
      <c r="K178" s="38" t="s">
        <v>27</v>
      </c>
    </row>
    <row r="179" spans="1:11" ht="140.25" x14ac:dyDescent="0.25">
      <c r="A179" s="94">
        <v>87</v>
      </c>
      <c r="B179" s="79" t="s">
        <v>468</v>
      </c>
      <c r="C179" s="38" t="s">
        <v>469</v>
      </c>
      <c r="D179" s="38">
        <v>716872.09</v>
      </c>
      <c r="E179" s="38" t="s">
        <v>27</v>
      </c>
      <c r="F179" s="38" t="s">
        <v>33</v>
      </c>
      <c r="G179" s="38" t="s">
        <v>33</v>
      </c>
      <c r="H179" s="38" t="s">
        <v>39</v>
      </c>
      <c r="I179" s="38">
        <v>42</v>
      </c>
      <c r="J179" s="38" t="s">
        <v>21</v>
      </c>
      <c r="K179" s="38" t="s">
        <v>27</v>
      </c>
    </row>
    <row r="180" spans="1:11" ht="88.5" customHeight="1" x14ac:dyDescent="0.25">
      <c r="A180" s="85">
        <v>88</v>
      </c>
      <c r="B180" s="79" t="s">
        <v>470</v>
      </c>
      <c r="C180" s="80" t="s">
        <v>471</v>
      </c>
      <c r="D180" s="38">
        <v>850000</v>
      </c>
      <c r="E180" s="38" t="s">
        <v>27</v>
      </c>
      <c r="F180" s="38" t="s">
        <v>33</v>
      </c>
      <c r="G180" s="38" t="s">
        <v>33</v>
      </c>
      <c r="H180" s="38" t="s">
        <v>39</v>
      </c>
      <c r="I180" s="38">
        <v>42</v>
      </c>
      <c r="J180" s="38" t="s">
        <v>21</v>
      </c>
      <c r="K180" s="38" t="s">
        <v>472</v>
      </c>
    </row>
    <row r="181" spans="1:11" ht="65.25" customHeight="1" x14ac:dyDescent="0.25">
      <c r="A181" s="87"/>
      <c r="B181" s="38" t="s">
        <v>23</v>
      </c>
      <c r="C181" s="82"/>
      <c r="D181" s="38">
        <v>150000</v>
      </c>
      <c r="E181" s="38" t="s">
        <v>27</v>
      </c>
      <c r="F181" s="38" t="s">
        <v>33</v>
      </c>
      <c r="G181" s="38" t="s">
        <v>33</v>
      </c>
      <c r="H181" s="38" t="s">
        <v>39</v>
      </c>
      <c r="I181" s="38">
        <v>42</v>
      </c>
      <c r="J181" s="38" t="s">
        <v>21</v>
      </c>
      <c r="K181" s="38" t="s">
        <v>27</v>
      </c>
    </row>
    <row r="182" spans="1:11" ht="99.75" customHeight="1" x14ac:dyDescent="0.25">
      <c r="A182" s="85">
        <v>89</v>
      </c>
      <c r="B182" s="79" t="s">
        <v>473</v>
      </c>
      <c r="C182" s="80" t="s">
        <v>474</v>
      </c>
      <c r="D182" s="38">
        <v>802157</v>
      </c>
      <c r="E182" s="38" t="s">
        <v>39</v>
      </c>
      <c r="F182" s="38">
        <v>28.7</v>
      </c>
      <c r="G182" s="38" t="s">
        <v>21</v>
      </c>
      <c r="H182" s="38" t="s">
        <v>442</v>
      </c>
      <c r="I182" s="38" t="s">
        <v>475</v>
      </c>
      <c r="J182" s="38" t="s">
        <v>32</v>
      </c>
      <c r="K182" s="38" t="s">
        <v>27</v>
      </c>
    </row>
    <row r="183" spans="1:11" ht="76.5" x14ac:dyDescent="0.25">
      <c r="A183" s="87"/>
      <c r="B183" s="38" t="s">
        <v>23</v>
      </c>
      <c r="C183" s="82"/>
      <c r="D183" s="38">
        <v>579321</v>
      </c>
      <c r="E183" s="38" t="s">
        <v>39</v>
      </c>
      <c r="F183" s="38">
        <v>47.3</v>
      </c>
      <c r="G183" s="38" t="s">
        <v>21</v>
      </c>
      <c r="H183" s="38" t="s">
        <v>442</v>
      </c>
      <c r="I183" s="38" t="s">
        <v>476</v>
      </c>
      <c r="J183" s="38" t="s">
        <v>32</v>
      </c>
      <c r="K183" s="38" t="s">
        <v>477</v>
      </c>
    </row>
    <row r="184" spans="1:11" x14ac:dyDescent="0.25">
      <c r="A184" s="95"/>
    </row>
    <row r="185" spans="1:11" x14ac:dyDescent="0.25">
      <c r="A185" s="95"/>
    </row>
    <row r="186" spans="1:11" x14ac:dyDescent="0.25">
      <c r="A186" s="95"/>
    </row>
    <row r="187" spans="1:11" x14ac:dyDescent="0.25">
      <c r="A187" s="95"/>
    </row>
    <row r="188" spans="1:11" x14ac:dyDescent="0.25">
      <c r="A188" s="95"/>
    </row>
    <row r="189" spans="1:11" x14ac:dyDescent="0.25">
      <c r="A189" s="95"/>
    </row>
    <row r="190" spans="1:11" x14ac:dyDescent="0.25">
      <c r="A190" s="95"/>
    </row>
    <row r="191" spans="1:11" x14ac:dyDescent="0.25">
      <c r="A191" s="95"/>
    </row>
    <row r="192" spans="1:11" x14ac:dyDescent="0.25">
      <c r="A192" s="95"/>
    </row>
    <row r="193" spans="1:1" x14ac:dyDescent="0.25">
      <c r="A193" s="95"/>
    </row>
    <row r="194" spans="1:1" x14ac:dyDescent="0.25">
      <c r="A194" s="95"/>
    </row>
    <row r="195" spans="1:1" x14ac:dyDescent="0.25">
      <c r="A195" s="95"/>
    </row>
    <row r="196" spans="1:1" x14ac:dyDescent="0.25">
      <c r="A196" s="95"/>
    </row>
    <row r="197" spans="1:1" x14ac:dyDescent="0.25">
      <c r="A197" s="95"/>
    </row>
    <row r="198" spans="1:1" x14ac:dyDescent="0.25">
      <c r="A198" s="95"/>
    </row>
    <row r="199" spans="1:1" x14ac:dyDescent="0.25">
      <c r="A199" s="95"/>
    </row>
    <row r="200" spans="1:1" x14ac:dyDescent="0.25">
      <c r="A200" s="95"/>
    </row>
    <row r="201" spans="1:1" x14ac:dyDescent="0.25">
      <c r="A201" s="95"/>
    </row>
    <row r="202" spans="1:1" x14ac:dyDescent="0.25">
      <c r="A202" s="95"/>
    </row>
    <row r="203" spans="1:1" x14ac:dyDescent="0.25">
      <c r="A203" s="95"/>
    </row>
    <row r="204" spans="1:1" x14ac:dyDescent="0.25">
      <c r="A204" s="95"/>
    </row>
    <row r="205" spans="1:1" x14ac:dyDescent="0.25">
      <c r="A205" s="95"/>
    </row>
    <row r="206" spans="1:1" x14ac:dyDescent="0.25">
      <c r="A206" s="95"/>
    </row>
    <row r="207" spans="1:1" x14ac:dyDescent="0.25">
      <c r="A207" s="95"/>
    </row>
    <row r="208" spans="1:1" x14ac:dyDescent="0.25">
      <c r="A208" s="95"/>
    </row>
    <row r="209" spans="1:1" x14ac:dyDescent="0.25">
      <c r="A209" s="95"/>
    </row>
    <row r="210" spans="1:1" x14ac:dyDescent="0.25">
      <c r="A210" s="95"/>
    </row>
    <row r="211" spans="1:1" x14ac:dyDescent="0.25">
      <c r="A211" s="95"/>
    </row>
    <row r="212" spans="1:1" x14ac:dyDescent="0.25">
      <c r="A212" s="95"/>
    </row>
    <row r="213" spans="1:1" x14ac:dyDescent="0.25">
      <c r="A213" s="95"/>
    </row>
    <row r="214" spans="1:1" x14ac:dyDescent="0.25">
      <c r="A214" s="95"/>
    </row>
    <row r="215" spans="1:1" x14ac:dyDescent="0.25">
      <c r="A215" s="95"/>
    </row>
    <row r="216" spans="1:1" x14ac:dyDescent="0.25">
      <c r="A216" s="95"/>
    </row>
    <row r="217" spans="1:1" x14ac:dyDescent="0.25">
      <c r="A217" s="95"/>
    </row>
    <row r="218" spans="1:1" x14ac:dyDescent="0.25">
      <c r="A218" s="95"/>
    </row>
    <row r="219" spans="1:1" x14ac:dyDescent="0.25">
      <c r="A219" s="95"/>
    </row>
    <row r="220" spans="1:1" x14ac:dyDescent="0.25">
      <c r="A220" s="95"/>
    </row>
    <row r="221" spans="1:1" x14ac:dyDescent="0.25">
      <c r="A221" s="95"/>
    </row>
    <row r="222" spans="1:1" x14ac:dyDescent="0.25">
      <c r="A222" s="95"/>
    </row>
    <row r="223" spans="1:1" x14ac:dyDescent="0.25">
      <c r="A223" s="95"/>
    </row>
    <row r="224" spans="1:1" x14ac:dyDescent="0.25">
      <c r="A224" s="95"/>
    </row>
    <row r="225" spans="1:1" x14ac:dyDescent="0.25">
      <c r="A225" s="95"/>
    </row>
    <row r="226" spans="1:1" x14ac:dyDescent="0.25">
      <c r="A226" s="95"/>
    </row>
    <row r="227" spans="1:1" x14ac:dyDescent="0.25">
      <c r="A227" s="95"/>
    </row>
    <row r="228" spans="1:1" x14ac:dyDescent="0.25">
      <c r="A228" s="95"/>
    </row>
    <row r="229" spans="1:1" x14ac:dyDescent="0.25">
      <c r="A229" s="95"/>
    </row>
    <row r="230" spans="1:1" x14ac:dyDescent="0.25">
      <c r="A230" s="95"/>
    </row>
    <row r="231" spans="1:1" x14ac:dyDescent="0.25">
      <c r="A231" s="95"/>
    </row>
    <row r="232" spans="1:1" x14ac:dyDescent="0.25">
      <c r="A232" s="95"/>
    </row>
    <row r="233" spans="1:1" x14ac:dyDescent="0.25">
      <c r="A233" s="95"/>
    </row>
    <row r="234" spans="1:1" x14ac:dyDescent="0.25">
      <c r="A234" s="95"/>
    </row>
    <row r="235" spans="1:1" x14ac:dyDescent="0.25">
      <c r="A235" s="95"/>
    </row>
    <row r="236" spans="1:1" x14ac:dyDescent="0.25">
      <c r="A236" s="95"/>
    </row>
    <row r="237" spans="1:1" x14ac:dyDescent="0.25">
      <c r="A237" s="95"/>
    </row>
    <row r="238" spans="1:1" x14ac:dyDescent="0.25">
      <c r="A238" s="95"/>
    </row>
    <row r="239" spans="1:1" x14ac:dyDescent="0.25">
      <c r="A239" s="95"/>
    </row>
    <row r="240" spans="1:1" x14ac:dyDescent="0.25">
      <c r="A240" s="95"/>
    </row>
    <row r="241" spans="1:1" x14ac:dyDescent="0.25">
      <c r="A241" s="95"/>
    </row>
    <row r="242" spans="1:1" x14ac:dyDescent="0.25">
      <c r="A242" s="95"/>
    </row>
    <row r="243" spans="1:1" x14ac:dyDescent="0.25">
      <c r="A243" s="95"/>
    </row>
    <row r="244" spans="1:1" x14ac:dyDescent="0.25">
      <c r="A244" s="95"/>
    </row>
    <row r="245" spans="1:1" x14ac:dyDescent="0.25">
      <c r="A245" s="95"/>
    </row>
    <row r="246" spans="1:1" x14ac:dyDescent="0.25">
      <c r="A246" s="95"/>
    </row>
    <row r="247" spans="1:1" x14ac:dyDescent="0.25">
      <c r="A247" s="95"/>
    </row>
    <row r="248" spans="1:1" x14ac:dyDescent="0.25">
      <c r="A248" s="95"/>
    </row>
    <row r="249" spans="1:1" x14ac:dyDescent="0.25">
      <c r="A249" s="95"/>
    </row>
    <row r="250" spans="1:1" x14ac:dyDescent="0.25">
      <c r="A250" s="95"/>
    </row>
    <row r="251" spans="1:1" x14ac:dyDescent="0.25">
      <c r="A251" s="95"/>
    </row>
    <row r="252" spans="1:1" x14ac:dyDescent="0.25">
      <c r="A252" s="95"/>
    </row>
    <row r="253" spans="1:1" x14ac:dyDescent="0.25">
      <c r="A253" s="95"/>
    </row>
    <row r="254" spans="1:1" x14ac:dyDescent="0.25">
      <c r="A254" s="95"/>
    </row>
    <row r="255" spans="1:1" x14ac:dyDescent="0.25">
      <c r="A255" s="95"/>
    </row>
    <row r="256" spans="1:1" x14ac:dyDescent="0.25">
      <c r="A256" s="95"/>
    </row>
    <row r="257" spans="1:1" x14ac:dyDescent="0.25">
      <c r="A257" s="95"/>
    </row>
    <row r="258" spans="1:1" x14ac:dyDescent="0.25">
      <c r="A258" s="95"/>
    </row>
    <row r="259" spans="1:1" x14ac:dyDescent="0.25">
      <c r="A259" s="95"/>
    </row>
    <row r="260" spans="1:1" x14ac:dyDescent="0.25">
      <c r="A260" s="95"/>
    </row>
    <row r="261" spans="1:1" x14ac:dyDescent="0.25">
      <c r="A261" s="95"/>
    </row>
    <row r="262" spans="1:1" x14ac:dyDescent="0.25">
      <c r="A262" s="95"/>
    </row>
    <row r="263" spans="1:1" x14ac:dyDescent="0.25">
      <c r="A263" s="95"/>
    </row>
    <row r="264" spans="1:1" x14ac:dyDescent="0.25">
      <c r="A264" s="95"/>
    </row>
    <row r="265" spans="1:1" x14ac:dyDescent="0.25">
      <c r="A265" s="95"/>
    </row>
    <row r="266" spans="1:1" x14ac:dyDescent="0.25">
      <c r="A266" s="95"/>
    </row>
    <row r="267" spans="1:1" x14ac:dyDescent="0.25">
      <c r="A267" s="95"/>
    </row>
    <row r="268" spans="1:1" x14ac:dyDescent="0.25">
      <c r="A268" s="95"/>
    </row>
    <row r="269" spans="1:1" x14ac:dyDescent="0.25">
      <c r="A269" s="95"/>
    </row>
    <row r="270" spans="1:1" x14ac:dyDescent="0.25">
      <c r="A270" s="95"/>
    </row>
    <row r="271" spans="1:1" x14ac:dyDescent="0.25">
      <c r="A271" s="95"/>
    </row>
    <row r="272" spans="1:1" x14ac:dyDescent="0.25">
      <c r="A272" s="95"/>
    </row>
    <row r="273" spans="1:1" x14ac:dyDescent="0.25">
      <c r="A273" s="95"/>
    </row>
    <row r="274" spans="1:1" x14ac:dyDescent="0.25">
      <c r="A274" s="95"/>
    </row>
    <row r="275" spans="1:1" x14ac:dyDescent="0.25">
      <c r="A275" s="95"/>
    </row>
    <row r="276" spans="1:1" x14ac:dyDescent="0.25">
      <c r="A276" s="95"/>
    </row>
    <row r="277" spans="1:1" x14ac:dyDescent="0.25">
      <c r="A277" s="95"/>
    </row>
    <row r="278" spans="1:1" x14ac:dyDescent="0.25">
      <c r="A278" s="95"/>
    </row>
    <row r="279" spans="1:1" x14ac:dyDescent="0.25">
      <c r="A279" s="95"/>
    </row>
    <row r="280" spans="1:1" x14ac:dyDescent="0.25">
      <c r="A280" s="95"/>
    </row>
    <row r="281" spans="1:1" x14ac:dyDescent="0.25">
      <c r="A281" s="95"/>
    </row>
    <row r="282" spans="1:1" x14ac:dyDescent="0.25">
      <c r="A282" s="95"/>
    </row>
    <row r="283" spans="1:1" x14ac:dyDescent="0.25">
      <c r="A283" s="95"/>
    </row>
    <row r="284" spans="1:1" x14ac:dyDescent="0.25">
      <c r="A284" s="95"/>
    </row>
    <row r="285" spans="1:1" x14ac:dyDescent="0.25">
      <c r="A285" s="95"/>
    </row>
    <row r="286" spans="1:1" x14ac:dyDescent="0.25">
      <c r="A286" s="95"/>
    </row>
    <row r="287" spans="1:1" x14ac:dyDescent="0.25">
      <c r="A287" s="95"/>
    </row>
    <row r="288" spans="1:1" x14ac:dyDescent="0.25">
      <c r="A288" s="95"/>
    </row>
    <row r="289" spans="1:1" x14ac:dyDescent="0.25">
      <c r="A289" s="95"/>
    </row>
    <row r="290" spans="1:1" x14ac:dyDescent="0.25">
      <c r="A290" s="95"/>
    </row>
    <row r="291" spans="1:1" x14ac:dyDescent="0.25">
      <c r="A291" s="95"/>
    </row>
    <row r="292" spans="1:1" x14ac:dyDescent="0.25">
      <c r="A292" s="95"/>
    </row>
    <row r="293" spans="1:1" x14ac:dyDescent="0.25">
      <c r="A293" s="95"/>
    </row>
    <row r="294" spans="1:1" x14ac:dyDescent="0.25">
      <c r="A294" s="95"/>
    </row>
    <row r="295" spans="1:1" x14ac:dyDescent="0.25">
      <c r="A295" s="95"/>
    </row>
    <row r="296" spans="1:1" x14ac:dyDescent="0.25">
      <c r="A296" s="95"/>
    </row>
    <row r="297" spans="1:1" x14ac:dyDescent="0.25">
      <c r="A297" s="95"/>
    </row>
    <row r="298" spans="1:1" x14ac:dyDescent="0.25">
      <c r="A298" s="95"/>
    </row>
    <row r="299" spans="1:1" x14ac:dyDescent="0.25">
      <c r="A299" s="95"/>
    </row>
    <row r="300" spans="1:1" x14ac:dyDescent="0.25">
      <c r="A300" s="95"/>
    </row>
    <row r="301" spans="1:1" x14ac:dyDescent="0.25">
      <c r="A301" s="95"/>
    </row>
    <row r="302" spans="1:1" x14ac:dyDescent="0.25">
      <c r="A302" s="95"/>
    </row>
    <row r="303" spans="1:1" x14ac:dyDescent="0.25">
      <c r="A303" s="95"/>
    </row>
    <row r="304" spans="1:1" x14ac:dyDescent="0.25">
      <c r="A304" s="95"/>
    </row>
    <row r="305" spans="1:1" x14ac:dyDescent="0.25">
      <c r="A305" s="95"/>
    </row>
    <row r="306" spans="1:1" x14ac:dyDescent="0.25">
      <c r="A306" s="95"/>
    </row>
    <row r="307" spans="1:1" x14ac:dyDescent="0.25">
      <c r="A307" s="95"/>
    </row>
    <row r="308" spans="1:1" x14ac:dyDescent="0.25">
      <c r="A308" s="95"/>
    </row>
    <row r="309" spans="1:1" x14ac:dyDescent="0.25">
      <c r="A309" s="95"/>
    </row>
    <row r="310" spans="1:1" x14ac:dyDescent="0.25">
      <c r="A310" s="95"/>
    </row>
    <row r="311" spans="1:1" x14ac:dyDescent="0.25">
      <c r="A311" s="95"/>
    </row>
    <row r="312" spans="1:1" x14ac:dyDescent="0.25">
      <c r="A312" s="95"/>
    </row>
    <row r="313" spans="1:1" x14ac:dyDescent="0.25">
      <c r="A313" s="95"/>
    </row>
    <row r="314" spans="1:1" x14ac:dyDescent="0.25">
      <c r="A314" s="95"/>
    </row>
    <row r="315" spans="1:1" x14ac:dyDescent="0.25">
      <c r="A315" s="95"/>
    </row>
    <row r="316" spans="1:1" x14ac:dyDescent="0.25">
      <c r="A316" s="95"/>
    </row>
    <row r="317" spans="1:1" x14ac:dyDescent="0.25">
      <c r="A317" s="95"/>
    </row>
    <row r="318" spans="1:1" x14ac:dyDescent="0.25">
      <c r="A318" s="95"/>
    </row>
    <row r="319" spans="1:1" x14ac:dyDescent="0.25">
      <c r="A319" s="95"/>
    </row>
    <row r="320" spans="1:1" x14ac:dyDescent="0.25">
      <c r="A320" s="95"/>
    </row>
    <row r="321" spans="1:1" x14ac:dyDescent="0.25">
      <c r="A321" s="95"/>
    </row>
    <row r="322" spans="1:1" x14ac:dyDescent="0.25">
      <c r="A322" s="95"/>
    </row>
    <row r="323" spans="1:1" x14ac:dyDescent="0.25">
      <c r="A323" s="95"/>
    </row>
    <row r="324" spans="1:1" x14ac:dyDescent="0.25">
      <c r="A324" s="95"/>
    </row>
    <row r="325" spans="1:1" x14ac:dyDescent="0.25">
      <c r="A325" s="95"/>
    </row>
    <row r="326" spans="1:1" x14ac:dyDescent="0.25">
      <c r="A326" s="95"/>
    </row>
    <row r="327" spans="1:1" x14ac:dyDescent="0.25">
      <c r="A327" s="95"/>
    </row>
    <row r="328" spans="1:1" x14ac:dyDescent="0.25">
      <c r="A328" s="95"/>
    </row>
    <row r="329" spans="1:1" x14ac:dyDescent="0.25">
      <c r="A329" s="95"/>
    </row>
    <row r="330" spans="1:1" x14ac:dyDescent="0.25">
      <c r="A330" s="95"/>
    </row>
    <row r="331" spans="1:1" x14ac:dyDescent="0.25">
      <c r="A331" s="95"/>
    </row>
    <row r="332" spans="1:1" x14ac:dyDescent="0.25">
      <c r="A332" s="95"/>
    </row>
    <row r="333" spans="1:1" x14ac:dyDescent="0.25">
      <c r="A333" s="95"/>
    </row>
    <row r="334" spans="1:1" x14ac:dyDescent="0.25">
      <c r="A334" s="95"/>
    </row>
    <row r="335" spans="1:1" x14ac:dyDescent="0.25">
      <c r="A335" s="95"/>
    </row>
    <row r="336" spans="1:1" x14ac:dyDescent="0.25">
      <c r="A336" s="95"/>
    </row>
    <row r="337" spans="1:1" x14ac:dyDescent="0.25">
      <c r="A337" s="95"/>
    </row>
    <row r="338" spans="1:1" x14ac:dyDescent="0.25">
      <c r="A338" s="95"/>
    </row>
    <row r="339" spans="1:1" x14ac:dyDescent="0.25">
      <c r="A339" s="95"/>
    </row>
    <row r="340" spans="1:1" x14ac:dyDescent="0.25">
      <c r="A340" s="95"/>
    </row>
    <row r="341" spans="1:1" x14ac:dyDescent="0.25">
      <c r="A341" s="95"/>
    </row>
    <row r="342" spans="1:1" x14ac:dyDescent="0.25">
      <c r="A342" s="95"/>
    </row>
    <row r="343" spans="1:1" x14ac:dyDescent="0.25">
      <c r="A343" s="95"/>
    </row>
    <row r="344" spans="1:1" x14ac:dyDescent="0.25">
      <c r="A344" s="95"/>
    </row>
    <row r="345" spans="1:1" x14ac:dyDescent="0.25">
      <c r="A345" s="95"/>
    </row>
    <row r="346" spans="1:1" x14ac:dyDescent="0.25">
      <c r="A346" s="95"/>
    </row>
    <row r="347" spans="1:1" x14ac:dyDescent="0.25">
      <c r="A347" s="95"/>
    </row>
    <row r="348" spans="1:1" x14ac:dyDescent="0.25">
      <c r="A348" s="95"/>
    </row>
    <row r="349" spans="1:1" x14ac:dyDescent="0.25">
      <c r="A349" s="95"/>
    </row>
    <row r="350" spans="1:1" x14ac:dyDescent="0.25">
      <c r="A350" s="95"/>
    </row>
    <row r="351" spans="1:1" x14ac:dyDescent="0.25">
      <c r="A351" s="95"/>
    </row>
    <row r="352" spans="1:1" x14ac:dyDescent="0.25">
      <c r="A352" s="95"/>
    </row>
    <row r="353" spans="1:1" x14ac:dyDescent="0.25">
      <c r="A353" s="95"/>
    </row>
    <row r="354" spans="1:1" x14ac:dyDescent="0.25">
      <c r="A354" s="95"/>
    </row>
    <row r="355" spans="1:1" x14ac:dyDescent="0.25">
      <c r="A355" s="95"/>
    </row>
    <row r="356" spans="1:1" x14ac:dyDescent="0.25">
      <c r="A356" s="95"/>
    </row>
    <row r="357" spans="1:1" x14ac:dyDescent="0.25">
      <c r="A357" s="95"/>
    </row>
    <row r="358" spans="1:1" x14ac:dyDescent="0.25">
      <c r="A358" s="95"/>
    </row>
    <row r="359" spans="1:1" x14ac:dyDescent="0.25">
      <c r="A359" s="95"/>
    </row>
    <row r="360" spans="1:1" x14ac:dyDescent="0.25">
      <c r="A360" s="95"/>
    </row>
    <row r="361" spans="1:1" x14ac:dyDescent="0.25">
      <c r="A361" s="95"/>
    </row>
    <row r="362" spans="1:1" x14ac:dyDescent="0.25">
      <c r="A362" s="95"/>
    </row>
    <row r="363" spans="1:1" x14ac:dyDescent="0.25">
      <c r="A363" s="95"/>
    </row>
    <row r="364" spans="1:1" x14ac:dyDescent="0.25">
      <c r="A364" s="95"/>
    </row>
    <row r="365" spans="1:1" x14ac:dyDescent="0.25">
      <c r="A365" s="95"/>
    </row>
    <row r="366" spans="1:1" x14ac:dyDescent="0.25">
      <c r="A366" s="95"/>
    </row>
    <row r="367" spans="1:1" x14ac:dyDescent="0.25">
      <c r="A367" s="95"/>
    </row>
    <row r="368" spans="1:1" x14ac:dyDescent="0.25">
      <c r="A368" s="95"/>
    </row>
    <row r="369" spans="1:1" x14ac:dyDescent="0.25">
      <c r="A369" s="95"/>
    </row>
    <row r="370" spans="1:1" x14ac:dyDescent="0.25">
      <c r="A370" s="95"/>
    </row>
    <row r="371" spans="1:1" x14ac:dyDescent="0.25">
      <c r="A371" s="95"/>
    </row>
    <row r="372" spans="1:1" x14ac:dyDescent="0.25">
      <c r="A372" s="95"/>
    </row>
    <row r="373" spans="1:1" x14ac:dyDescent="0.25">
      <c r="A373" s="95"/>
    </row>
    <row r="374" spans="1:1" x14ac:dyDescent="0.25">
      <c r="A374" s="95"/>
    </row>
    <row r="375" spans="1:1" x14ac:dyDescent="0.25">
      <c r="A375" s="95"/>
    </row>
    <row r="376" spans="1:1" x14ac:dyDescent="0.25">
      <c r="A376" s="95"/>
    </row>
    <row r="377" spans="1:1" x14ac:dyDescent="0.25">
      <c r="A377" s="95"/>
    </row>
    <row r="378" spans="1:1" x14ac:dyDescent="0.25">
      <c r="A378" s="95"/>
    </row>
    <row r="379" spans="1:1" x14ac:dyDescent="0.25">
      <c r="A379" s="95"/>
    </row>
    <row r="380" spans="1:1" x14ac:dyDescent="0.25">
      <c r="A380" s="95"/>
    </row>
    <row r="381" spans="1:1" x14ac:dyDescent="0.25">
      <c r="A381" s="95"/>
    </row>
    <row r="382" spans="1:1" x14ac:dyDescent="0.25">
      <c r="A382" s="95"/>
    </row>
    <row r="383" spans="1:1" x14ac:dyDescent="0.25">
      <c r="A383" s="95"/>
    </row>
    <row r="384" spans="1:1" x14ac:dyDescent="0.25">
      <c r="A384" s="95"/>
    </row>
    <row r="385" spans="1:1" x14ac:dyDescent="0.25">
      <c r="A385" s="95"/>
    </row>
    <row r="386" spans="1:1" x14ac:dyDescent="0.25">
      <c r="A386" s="95"/>
    </row>
    <row r="387" spans="1:1" x14ac:dyDescent="0.25">
      <c r="A387" s="95"/>
    </row>
    <row r="388" spans="1:1" x14ac:dyDescent="0.25">
      <c r="A388" s="95"/>
    </row>
    <row r="389" spans="1:1" x14ac:dyDescent="0.25">
      <c r="A389" s="95"/>
    </row>
    <row r="390" spans="1:1" x14ac:dyDescent="0.25">
      <c r="A390" s="95"/>
    </row>
    <row r="391" spans="1:1" x14ac:dyDescent="0.25">
      <c r="A391" s="95"/>
    </row>
    <row r="392" spans="1:1" x14ac:dyDescent="0.25">
      <c r="A392" s="95"/>
    </row>
    <row r="393" spans="1:1" x14ac:dyDescent="0.25">
      <c r="A393" s="95"/>
    </row>
    <row r="394" spans="1:1" x14ac:dyDescent="0.25">
      <c r="A394" s="95"/>
    </row>
    <row r="395" spans="1:1" x14ac:dyDescent="0.25">
      <c r="A395" s="95"/>
    </row>
    <row r="396" spans="1:1" x14ac:dyDescent="0.25">
      <c r="A396" s="95"/>
    </row>
    <row r="397" spans="1:1" x14ac:dyDescent="0.25">
      <c r="A397" s="95"/>
    </row>
    <row r="398" spans="1:1" x14ac:dyDescent="0.25">
      <c r="A398" s="95"/>
    </row>
    <row r="399" spans="1:1" x14ac:dyDescent="0.25">
      <c r="A399" s="95"/>
    </row>
    <row r="400" spans="1:1" x14ac:dyDescent="0.25">
      <c r="A400" s="95"/>
    </row>
    <row r="401" spans="1:1" x14ac:dyDescent="0.25">
      <c r="A401" s="95"/>
    </row>
    <row r="402" spans="1:1" x14ac:dyDescent="0.25">
      <c r="A402" s="95"/>
    </row>
    <row r="403" spans="1:1" x14ac:dyDescent="0.25">
      <c r="A403" s="95"/>
    </row>
    <row r="404" spans="1:1" x14ac:dyDescent="0.25">
      <c r="A404" s="95"/>
    </row>
    <row r="405" spans="1:1" x14ac:dyDescent="0.25">
      <c r="A405" s="95"/>
    </row>
    <row r="406" spans="1:1" x14ac:dyDescent="0.25">
      <c r="A406" s="95"/>
    </row>
    <row r="407" spans="1:1" x14ac:dyDescent="0.25">
      <c r="A407" s="95"/>
    </row>
    <row r="408" spans="1:1" x14ac:dyDescent="0.25">
      <c r="A408" s="95"/>
    </row>
    <row r="409" spans="1:1" x14ac:dyDescent="0.25">
      <c r="A409" s="95"/>
    </row>
    <row r="410" spans="1:1" x14ac:dyDescent="0.25">
      <c r="A410" s="95"/>
    </row>
    <row r="411" spans="1:1" x14ac:dyDescent="0.25">
      <c r="A411" s="95"/>
    </row>
    <row r="412" spans="1:1" x14ac:dyDescent="0.25">
      <c r="A412" s="95"/>
    </row>
    <row r="413" spans="1:1" x14ac:dyDescent="0.25">
      <c r="A413" s="95"/>
    </row>
    <row r="414" spans="1:1" x14ac:dyDescent="0.25">
      <c r="A414" s="95"/>
    </row>
    <row r="415" spans="1:1" x14ac:dyDescent="0.25">
      <c r="A415" s="95"/>
    </row>
    <row r="416" spans="1:1" x14ac:dyDescent="0.25">
      <c r="A416" s="95"/>
    </row>
    <row r="417" spans="1:1" x14ac:dyDescent="0.25">
      <c r="A417" s="95"/>
    </row>
    <row r="418" spans="1:1" x14ac:dyDescent="0.25">
      <c r="A418" s="95"/>
    </row>
    <row r="419" spans="1:1" x14ac:dyDescent="0.25">
      <c r="A419" s="95"/>
    </row>
    <row r="420" spans="1:1" x14ac:dyDescent="0.25">
      <c r="A420" s="95"/>
    </row>
    <row r="421" spans="1:1" x14ac:dyDescent="0.25">
      <c r="A421" s="95"/>
    </row>
    <row r="422" spans="1:1" x14ac:dyDescent="0.25">
      <c r="A422" s="95"/>
    </row>
    <row r="423" spans="1:1" x14ac:dyDescent="0.25">
      <c r="A423" s="95"/>
    </row>
    <row r="424" spans="1:1" x14ac:dyDescent="0.25">
      <c r="A424" s="95"/>
    </row>
    <row r="425" spans="1:1" x14ac:dyDescent="0.25">
      <c r="A425" s="95"/>
    </row>
    <row r="426" spans="1:1" x14ac:dyDescent="0.25">
      <c r="A426" s="95"/>
    </row>
    <row r="427" spans="1:1" x14ac:dyDescent="0.25">
      <c r="A427" s="95"/>
    </row>
    <row r="428" spans="1:1" x14ac:dyDescent="0.25">
      <c r="A428" s="95"/>
    </row>
    <row r="429" spans="1:1" x14ac:dyDescent="0.25">
      <c r="A429" s="95"/>
    </row>
    <row r="430" spans="1:1" x14ac:dyDescent="0.25">
      <c r="A430" s="95"/>
    </row>
    <row r="431" spans="1:1" x14ac:dyDescent="0.25">
      <c r="A431" s="95"/>
    </row>
    <row r="432" spans="1:1" x14ac:dyDescent="0.25">
      <c r="A432" s="95"/>
    </row>
    <row r="433" spans="1:1" x14ac:dyDescent="0.25">
      <c r="A433" s="95"/>
    </row>
    <row r="434" spans="1:1" x14ac:dyDescent="0.25">
      <c r="A434" s="95"/>
    </row>
    <row r="435" spans="1:1" x14ac:dyDescent="0.25">
      <c r="A435" s="95"/>
    </row>
    <row r="436" spans="1:1" x14ac:dyDescent="0.25">
      <c r="A436" s="95"/>
    </row>
    <row r="437" spans="1:1" x14ac:dyDescent="0.25">
      <c r="A437" s="95"/>
    </row>
    <row r="438" spans="1:1" x14ac:dyDescent="0.25">
      <c r="A438" s="95"/>
    </row>
    <row r="439" spans="1:1" x14ac:dyDescent="0.25">
      <c r="A439" s="95"/>
    </row>
    <row r="440" spans="1:1" x14ac:dyDescent="0.25">
      <c r="A440" s="95"/>
    </row>
    <row r="441" spans="1:1" x14ac:dyDescent="0.25">
      <c r="A441" s="95"/>
    </row>
    <row r="442" spans="1:1" x14ac:dyDescent="0.25">
      <c r="A442" s="95"/>
    </row>
    <row r="443" spans="1:1" x14ac:dyDescent="0.25">
      <c r="A443" s="95"/>
    </row>
    <row r="444" spans="1:1" x14ac:dyDescent="0.25">
      <c r="A444" s="95"/>
    </row>
    <row r="445" spans="1:1" x14ac:dyDescent="0.25">
      <c r="A445" s="95"/>
    </row>
    <row r="446" spans="1:1" x14ac:dyDescent="0.25">
      <c r="A446" s="95"/>
    </row>
    <row r="447" spans="1:1" x14ac:dyDescent="0.25">
      <c r="A447" s="95"/>
    </row>
    <row r="448" spans="1:1" x14ac:dyDescent="0.25">
      <c r="A448" s="95"/>
    </row>
    <row r="449" spans="1:1" x14ac:dyDescent="0.25">
      <c r="A449" s="95"/>
    </row>
    <row r="450" spans="1:1" x14ac:dyDescent="0.25">
      <c r="A450" s="95"/>
    </row>
    <row r="451" spans="1:1" x14ac:dyDescent="0.25">
      <c r="A451" s="95"/>
    </row>
    <row r="452" spans="1:1" x14ac:dyDescent="0.25">
      <c r="A452" s="95"/>
    </row>
    <row r="453" spans="1:1" x14ac:dyDescent="0.25">
      <c r="A453" s="95"/>
    </row>
    <row r="454" spans="1:1" x14ac:dyDescent="0.25">
      <c r="A454" s="95"/>
    </row>
    <row r="455" spans="1:1" x14ac:dyDescent="0.25">
      <c r="A455" s="95"/>
    </row>
    <row r="456" spans="1:1" x14ac:dyDescent="0.25">
      <c r="A456" s="95"/>
    </row>
    <row r="457" spans="1:1" x14ac:dyDescent="0.25">
      <c r="A457" s="95"/>
    </row>
    <row r="458" spans="1:1" x14ac:dyDescent="0.25">
      <c r="A458" s="95"/>
    </row>
    <row r="459" spans="1:1" x14ac:dyDescent="0.25">
      <c r="A459" s="95"/>
    </row>
    <row r="460" spans="1:1" x14ac:dyDescent="0.25">
      <c r="A460" s="95"/>
    </row>
    <row r="461" spans="1:1" x14ac:dyDescent="0.25">
      <c r="A461" s="95"/>
    </row>
    <row r="462" spans="1:1" x14ac:dyDescent="0.25">
      <c r="A462" s="95"/>
    </row>
    <row r="463" spans="1:1" x14ac:dyDescent="0.25">
      <c r="A463" s="95"/>
    </row>
    <row r="464" spans="1:1" x14ac:dyDescent="0.25">
      <c r="A464" s="95"/>
    </row>
    <row r="465" spans="1:1" x14ac:dyDescent="0.25">
      <c r="A465" s="95"/>
    </row>
    <row r="466" spans="1:1" x14ac:dyDescent="0.25">
      <c r="A466" s="95"/>
    </row>
    <row r="467" spans="1:1" x14ac:dyDescent="0.25">
      <c r="A467" s="95"/>
    </row>
    <row r="468" spans="1:1" x14ac:dyDescent="0.25">
      <c r="A468" s="95"/>
    </row>
    <row r="469" spans="1:1" x14ac:dyDescent="0.25">
      <c r="A469" s="95"/>
    </row>
    <row r="470" spans="1:1" x14ac:dyDescent="0.25">
      <c r="A470" s="95"/>
    </row>
    <row r="471" spans="1:1" x14ac:dyDescent="0.25">
      <c r="A471" s="95"/>
    </row>
    <row r="472" spans="1:1" x14ac:dyDescent="0.25">
      <c r="A472" s="95"/>
    </row>
    <row r="473" spans="1:1" x14ac:dyDescent="0.25">
      <c r="A473" s="95"/>
    </row>
    <row r="474" spans="1:1" x14ac:dyDescent="0.25">
      <c r="A474" s="95"/>
    </row>
    <row r="475" spans="1:1" x14ac:dyDescent="0.25">
      <c r="A475" s="95"/>
    </row>
    <row r="476" spans="1:1" x14ac:dyDescent="0.25">
      <c r="A476" s="95"/>
    </row>
    <row r="477" spans="1:1" x14ac:dyDescent="0.25">
      <c r="A477" s="95"/>
    </row>
    <row r="478" spans="1:1" x14ac:dyDescent="0.25">
      <c r="A478" s="95"/>
    </row>
    <row r="479" spans="1:1" x14ac:dyDescent="0.25">
      <c r="A479" s="95"/>
    </row>
    <row r="480" spans="1:1" x14ac:dyDescent="0.25">
      <c r="A480" s="95"/>
    </row>
    <row r="481" spans="1:1" x14ac:dyDescent="0.25">
      <c r="A481" s="95"/>
    </row>
    <row r="482" spans="1:1" x14ac:dyDescent="0.25">
      <c r="A482" s="95"/>
    </row>
    <row r="483" spans="1:1" x14ac:dyDescent="0.25">
      <c r="A483" s="95"/>
    </row>
    <row r="484" spans="1:1" x14ac:dyDescent="0.25">
      <c r="A484" s="95"/>
    </row>
    <row r="485" spans="1:1" x14ac:dyDescent="0.25">
      <c r="A485" s="95"/>
    </row>
    <row r="486" spans="1:1" x14ac:dyDescent="0.25">
      <c r="A486" s="95"/>
    </row>
    <row r="487" spans="1:1" x14ac:dyDescent="0.25">
      <c r="A487" s="95"/>
    </row>
    <row r="488" spans="1:1" x14ac:dyDescent="0.25">
      <c r="A488" s="95"/>
    </row>
    <row r="489" spans="1:1" x14ac:dyDescent="0.25">
      <c r="A489" s="95"/>
    </row>
    <row r="490" spans="1:1" x14ac:dyDescent="0.25">
      <c r="A490" s="95"/>
    </row>
    <row r="491" spans="1:1" x14ac:dyDescent="0.25">
      <c r="A491" s="95"/>
    </row>
    <row r="492" spans="1:1" x14ac:dyDescent="0.25">
      <c r="A492" s="95"/>
    </row>
    <row r="493" spans="1:1" x14ac:dyDescent="0.25">
      <c r="A493" s="95"/>
    </row>
    <row r="494" spans="1:1" x14ac:dyDescent="0.25">
      <c r="A494" s="95"/>
    </row>
    <row r="495" spans="1:1" x14ac:dyDescent="0.25">
      <c r="A495" s="95"/>
    </row>
    <row r="496" spans="1:1" x14ac:dyDescent="0.25">
      <c r="A496" s="95"/>
    </row>
    <row r="497" spans="1:1" x14ac:dyDescent="0.25">
      <c r="A497" s="95"/>
    </row>
    <row r="498" spans="1:1" x14ac:dyDescent="0.25">
      <c r="A498" s="95"/>
    </row>
    <row r="499" spans="1:1" x14ac:dyDescent="0.25">
      <c r="A499" s="95"/>
    </row>
    <row r="500" spans="1:1" x14ac:dyDescent="0.25">
      <c r="A500" s="95"/>
    </row>
    <row r="501" spans="1:1" x14ac:dyDescent="0.25">
      <c r="A501" s="95"/>
    </row>
    <row r="502" spans="1:1" x14ac:dyDescent="0.25">
      <c r="A502" s="95"/>
    </row>
    <row r="503" spans="1:1" x14ac:dyDescent="0.25">
      <c r="A503" s="95"/>
    </row>
    <row r="504" spans="1:1" x14ac:dyDescent="0.25">
      <c r="A504" s="95"/>
    </row>
    <row r="505" spans="1:1" x14ac:dyDescent="0.25">
      <c r="A505" s="95"/>
    </row>
    <row r="506" spans="1:1" x14ac:dyDescent="0.25">
      <c r="A506" s="95"/>
    </row>
    <row r="507" spans="1:1" x14ac:dyDescent="0.25">
      <c r="A507" s="95"/>
    </row>
    <row r="508" spans="1:1" x14ac:dyDescent="0.25">
      <c r="A508" s="95"/>
    </row>
    <row r="509" spans="1:1" x14ac:dyDescent="0.25">
      <c r="A509" s="95"/>
    </row>
    <row r="510" spans="1:1" x14ac:dyDescent="0.25">
      <c r="A510" s="95"/>
    </row>
    <row r="511" spans="1:1" x14ac:dyDescent="0.25">
      <c r="A511" s="95"/>
    </row>
    <row r="512" spans="1:1" x14ac:dyDescent="0.25">
      <c r="A512" s="95"/>
    </row>
    <row r="513" spans="1:1" x14ac:dyDescent="0.25">
      <c r="A513" s="95"/>
    </row>
    <row r="514" spans="1:1" x14ac:dyDescent="0.25">
      <c r="A514" s="95"/>
    </row>
    <row r="515" spans="1:1" x14ac:dyDescent="0.25">
      <c r="A515" s="95"/>
    </row>
    <row r="516" spans="1:1" x14ac:dyDescent="0.25">
      <c r="A516" s="95"/>
    </row>
    <row r="517" spans="1:1" x14ac:dyDescent="0.25">
      <c r="A517" s="95"/>
    </row>
    <row r="518" spans="1:1" x14ac:dyDescent="0.25">
      <c r="A518" s="95"/>
    </row>
    <row r="519" spans="1:1" x14ac:dyDescent="0.25">
      <c r="A519" s="95"/>
    </row>
    <row r="520" spans="1:1" x14ac:dyDescent="0.25">
      <c r="A520" s="95"/>
    </row>
    <row r="521" spans="1:1" x14ac:dyDescent="0.25">
      <c r="A521" s="95"/>
    </row>
    <row r="522" spans="1:1" x14ac:dyDescent="0.25">
      <c r="A522" s="95"/>
    </row>
    <row r="523" spans="1:1" x14ac:dyDescent="0.25">
      <c r="A523" s="95"/>
    </row>
    <row r="524" spans="1:1" x14ac:dyDescent="0.25">
      <c r="A524" s="95"/>
    </row>
    <row r="525" spans="1:1" x14ac:dyDescent="0.25">
      <c r="A525" s="95"/>
    </row>
    <row r="526" spans="1:1" x14ac:dyDescent="0.25">
      <c r="A526" s="95"/>
    </row>
    <row r="527" spans="1:1" x14ac:dyDescent="0.25">
      <c r="A527" s="95"/>
    </row>
    <row r="528" spans="1:1" x14ac:dyDescent="0.25">
      <c r="A528" s="95"/>
    </row>
    <row r="529" spans="1:1" x14ac:dyDescent="0.25">
      <c r="A529" s="95"/>
    </row>
    <row r="530" spans="1:1" x14ac:dyDescent="0.25">
      <c r="A530" s="95"/>
    </row>
    <row r="531" spans="1:1" x14ac:dyDescent="0.25">
      <c r="A531" s="95"/>
    </row>
    <row r="532" spans="1:1" x14ac:dyDescent="0.25">
      <c r="A532" s="95"/>
    </row>
    <row r="533" spans="1:1" x14ac:dyDescent="0.25">
      <c r="A533" s="95"/>
    </row>
    <row r="534" spans="1:1" x14ac:dyDescent="0.25">
      <c r="A534" s="95"/>
    </row>
    <row r="535" spans="1:1" x14ac:dyDescent="0.25">
      <c r="A535" s="95"/>
    </row>
    <row r="536" spans="1:1" x14ac:dyDescent="0.25">
      <c r="A536" s="95"/>
    </row>
    <row r="537" spans="1:1" x14ac:dyDescent="0.25">
      <c r="A537" s="95"/>
    </row>
    <row r="538" spans="1:1" x14ac:dyDescent="0.25">
      <c r="A538" s="95"/>
    </row>
    <row r="539" spans="1:1" x14ac:dyDescent="0.25">
      <c r="A539" s="95"/>
    </row>
    <row r="540" spans="1:1" x14ac:dyDescent="0.25">
      <c r="A540" s="95"/>
    </row>
    <row r="541" spans="1:1" x14ac:dyDescent="0.25">
      <c r="A541" s="95"/>
    </row>
  </sheetData>
  <mergeCells count="128">
    <mergeCell ref="A175:A178"/>
    <mergeCell ref="C175:C178"/>
    <mergeCell ref="A180:A181"/>
    <mergeCell ref="C180:C181"/>
    <mergeCell ref="A182:A183"/>
    <mergeCell ref="C182:C183"/>
    <mergeCell ref="A167:A168"/>
    <mergeCell ref="C167:C168"/>
    <mergeCell ref="A169:A172"/>
    <mergeCell ref="C169:C172"/>
    <mergeCell ref="A173:A174"/>
    <mergeCell ref="C173:C174"/>
    <mergeCell ref="A158:A159"/>
    <mergeCell ref="C158:C159"/>
    <mergeCell ref="A160:A161"/>
    <mergeCell ref="C160:C161"/>
    <mergeCell ref="A162:A164"/>
    <mergeCell ref="C162:C164"/>
    <mergeCell ref="A150:A151"/>
    <mergeCell ref="C150:C151"/>
    <mergeCell ref="A152:A153"/>
    <mergeCell ref="C152:C153"/>
    <mergeCell ref="A154:A156"/>
    <mergeCell ref="C154:C156"/>
    <mergeCell ref="A141:A142"/>
    <mergeCell ref="C141:C142"/>
    <mergeCell ref="A145:A146"/>
    <mergeCell ref="C145:C146"/>
    <mergeCell ref="A147:A149"/>
    <mergeCell ref="C147:C149"/>
    <mergeCell ref="A133:A134"/>
    <mergeCell ref="C133:C134"/>
    <mergeCell ref="A135:A136"/>
    <mergeCell ref="C135:C136"/>
    <mergeCell ref="A138:A140"/>
    <mergeCell ref="C138:C140"/>
    <mergeCell ref="A123:A124"/>
    <mergeCell ref="C123:C124"/>
    <mergeCell ref="A125:A128"/>
    <mergeCell ref="C125:C128"/>
    <mergeCell ref="A130:A132"/>
    <mergeCell ref="C130:C132"/>
    <mergeCell ref="A115:A117"/>
    <mergeCell ref="C115:C117"/>
    <mergeCell ref="A119:A120"/>
    <mergeCell ref="C119:C120"/>
    <mergeCell ref="A121:A122"/>
    <mergeCell ref="C121:C122"/>
    <mergeCell ref="A105:A107"/>
    <mergeCell ref="C105:C107"/>
    <mergeCell ref="A110:A112"/>
    <mergeCell ref="C110:C112"/>
    <mergeCell ref="A113:A114"/>
    <mergeCell ref="C113:C114"/>
    <mergeCell ref="A96:A99"/>
    <mergeCell ref="C96:C99"/>
    <mergeCell ref="A100:A102"/>
    <mergeCell ref="C100:C102"/>
    <mergeCell ref="A103:A104"/>
    <mergeCell ref="C103:C104"/>
    <mergeCell ref="A88:A89"/>
    <mergeCell ref="C88:C89"/>
    <mergeCell ref="A90:A93"/>
    <mergeCell ref="C90:C93"/>
    <mergeCell ref="A94:A95"/>
    <mergeCell ref="C94:C95"/>
    <mergeCell ref="A80:A81"/>
    <mergeCell ref="C80:C81"/>
    <mergeCell ref="A82:A83"/>
    <mergeCell ref="C82:C83"/>
    <mergeCell ref="A84:A87"/>
    <mergeCell ref="C84:C87"/>
    <mergeCell ref="A72:A73"/>
    <mergeCell ref="C72:C73"/>
    <mergeCell ref="A74:A75"/>
    <mergeCell ref="C74:C75"/>
    <mergeCell ref="A77:A79"/>
    <mergeCell ref="C77:C79"/>
    <mergeCell ref="A62:A64"/>
    <mergeCell ref="C62:C64"/>
    <mergeCell ref="A66:A67"/>
    <mergeCell ref="C66:C67"/>
    <mergeCell ref="A69:A71"/>
    <mergeCell ref="C69:C71"/>
    <mergeCell ref="A55:A57"/>
    <mergeCell ref="C55:C57"/>
    <mergeCell ref="A58:A59"/>
    <mergeCell ref="C58:C59"/>
    <mergeCell ref="A60:A61"/>
    <mergeCell ref="C60:C61"/>
    <mergeCell ref="A49:A50"/>
    <mergeCell ref="C49:C50"/>
    <mergeCell ref="A51:A52"/>
    <mergeCell ref="C51:C52"/>
    <mergeCell ref="A53:A54"/>
    <mergeCell ref="C53:C54"/>
    <mergeCell ref="A34:A35"/>
    <mergeCell ref="C34:C35"/>
    <mergeCell ref="A37:A38"/>
    <mergeCell ref="C37:C38"/>
    <mergeCell ref="A41:A43"/>
    <mergeCell ref="C41:C43"/>
    <mergeCell ref="A23:A25"/>
    <mergeCell ref="C23:C25"/>
    <mergeCell ref="A27:A28"/>
    <mergeCell ref="C27:C28"/>
    <mergeCell ref="A29:A30"/>
    <mergeCell ref="C29:C30"/>
    <mergeCell ref="A15:A16"/>
    <mergeCell ref="C15:C16"/>
    <mergeCell ref="A19:A20"/>
    <mergeCell ref="C19:C20"/>
    <mergeCell ref="A21:A22"/>
    <mergeCell ref="C21:C22"/>
    <mergeCell ref="A6:K6"/>
    <mergeCell ref="A7:A8"/>
    <mergeCell ref="C7:C8"/>
    <mergeCell ref="A10:A12"/>
    <mergeCell ref="C10:C12"/>
    <mergeCell ref="A13:A14"/>
    <mergeCell ref="C13:C14"/>
    <mergeCell ref="B1:J1"/>
    <mergeCell ref="A3:A4"/>
    <mergeCell ref="B3:B4"/>
    <mergeCell ref="C3:C4"/>
    <mergeCell ref="D3:D4"/>
    <mergeCell ref="E3:G3"/>
    <mergeCell ref="H3:J3"/>
  </mergeCells>
  <pageMargins left="0.23622047244094491" right="0.23622047244094491" top="0.15748031496062992" bottom="0.15748031496062992" header="0.11811023622047245" footer="0.11811023622047245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X105"/>
  <sheetViews>
    <sheetView workbookViewId="0">
      <selection activeCell="M34" sqref="M34"/>
    </sheetView>
  </sheetViews>
  <sheetFormatPr defaultRowHeight="15" x14ac:dyDescent="0.25"/>
  <cols>
    <col min="1" max="1" width="5.7109375" customWidth="1"/>
    <col min="2" max="2" width="14" customWidth="1"/>
    <col min="3" max="3" width="16.28515625" customWidth="1"/>
    <col min="4" max="4" width="16" customWidth="1"/>
    <col min="5" max="5" width="14.7109375" customWidth="1"/>
    <col min="6" max="6" width="9.140625" customWidth="1"/>
    <col min="7" max="7" width="12.42578125" customWidth="1"/>
    <col min="8" max="8" width="14.5703125" customWidth="1"/>
    <col min="9" max="9" width="15.85546875" customWidth="1"/>
    <col min="10" max="10" width="9.140625" customWidth="1"/>
    <col min="11" max="11" width="14.5703125" customWidth="1"/>
  </cols>
  <sheetData>
    <row r="1" spans="1:24" ht="102.75" customHeight="1" x14ac:dyDescent="0.25">
      <c r="B1" s="100" t="s">
        <v>505</v>
      </c>
      <c r="C1" s="100"/>
      <c r="D1" s="100"/>
      <c r="E1" s="100"/>
      <c r="F1" s="100"/>
      <c r="G1" s="100"/>
      <c r="H1" s="100"/>
      <c r="I1" s="100"/>
      <c r="J1" s="100"/>
      <c r="K1" s="10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1.75" customHeight="1" x14ac:dyDescent="0.25"/>
    <row r="3" spans="1:24" ht="156" customHeight="1" x14ac:dyDescent="0.25">
      <c r="A3" s="101" t="s">
        <v>1</v>
      </c>
      <c r="B3" s="5" t="s">
        <v>2</v>
      </c>
      <c r="C3" s="5" t="s">
        <v>3</v>
      </c>
      <c r="D3" s="5" t="s">
        <v>4</v>
      </c>
      <c r="E3" s="5" t="s">
        <v>484</v>
      </c>
      <c r="F3" s="5"/>
      <c r="G3" s="5"/>
      <c r="H3" s="5"/>
      <c r="I3" s="102" t="s">
        <v>6</v>
      </c>
      <c r="J3" s="102"/>
      <c r="K3" s="102"/>
    </row>
    <row r="4" spans="1:24" ht="93" customHeight="1" x14ac:dyDescent="0.25">
      <c r="A4" s="101"/>
      <c r="B4" s="5"/>
      <c r="C4" s="4"/>
      <c r="D4" s="5"/>
      <c r="E4" s="10" t="s">
        <v>506</v>
      </c>
      <c r="F4" s="10" t="s">
        <v>9</v>
      </c>
      <c r="G4" s="10" t="s">
        <v>10</v>
      </c>
      <c r="H4" s="10" t="s">
        <v>486</v>
      </c>
      <c r="I4" s="103" t="s">
        <v>487</v>
      </c>
      <c r="J4" s="103" t="s">
        <v>9</v>
      </c>
      <c r="K4" s="103" t="s">
        <v>12</v>
      </c>
    </row>
    <row r="5" spans="1:24" ht="15.75" customHeight="1" x14ac:dyDescent="0.25">
      <c r="A5" s="11">
        <v>1</v>
      </c>
      <c r="B5" s="12">
        <v>2</v>
      </c>
      <c r="C5" s="13">
        <v>3</v>
      </c>
      <c r="D5" s="10">
        <v>4</v>
      </c>
      <c r="E5" s="10">
        <v>5</v>
      </c>
      <c r="F5" s="10">
        <v>6</v>
      </c>
      <c r="G5" s="10">
        <v>7</v>
      </c>
      <c r="H5" s="103">
        <v>8</v>
      </c>
      <c r="I5" s="103">
        <v>9</v>
      </c>
      <c r="J5" s="103">
        <v>10</v>
      </c>
      <c r="K5" s="10">
        <v>11</v>
      </c>
    </row>
    <row r="6" spans="1:24" ht="64.5" customHeight="1" x14ac:dyDescent="0.25">
      <c r="A6" s="4">
        <v>1</v>
      </c>
      <c r="B6" s="115" t="s">
        <v>507</v>
      </c>
      <c r="C6" s="104" t="s">
        <v>508</v>
      </c>
      <c r="D6" s="32">
        <v>680008.04</v>
      </c>
      <c r="E6" s="32" t="s">
        <v>509</v>
      </c>
      <c r="F6" s="58" t="s">
        <v>510</v>
      </c>
      <c r="G6" s="32" t="s">
        <v>511</v>
      </c>
      <c r="H6" s="32" t="s">
        <v>512</v>
      </c>
      <c r="I6" s="32" t="s">
        <v>27</v>
      </c>
      <c r="J6" s="32" t="s">
        <v>33</v>
      </c>
      <c r="K6" s="32" t="s">
        <v>33</v>
      </c>
    </row>
    <row r="7" spans="1:24" ht="96.75" customHeight="1" x14ac:dyDescent="0.25">
      <c r="A7" s="107"/>
      <c r="B7" s="115" t="s">
        <v>513</v>
      </c>
      <c r="C7" s="116"/>
      <c r="D7" s="32">
        <v>1489692.25</v>
      </c>
      <c r="E7" s="32" t="s">
        <v>514</v>
      </c>
      <c r="F7" s="58" t="s">
        <v>515</v>
      </c>
      <c r="G7" s="32" t="s">
        <v>52</v>
      </c>
      <c r="H7" s="32" t="s">
        <v>27</v>
      </c>
      <c r="I7" s="32" t="s">
        <v>27</v>
      </c>
      <c r="J7" s="32" t="s">
        <v>33</v>
      </c>
      <c r="K7" s="32" t="s">
        <v>33</v>
      </c>
    </row>
    <row r="8" spans="1:24" ht="36.75" customHeight="1" x14ac:dyDescent="0.25">
      <c r="A8" s="9"/>
      <c r="B8" s="115" t="s">
        <v>501</v>
      </c>
      <c r="C8" s="108"/>
      <c r="D8" s="32" t="s">
        <v>27</v>
      </c>
      <c r="E8" s="32" t="s">
        <v>27</v>
      </c>
      <c r="F8" s="58" t="s">
        <v>33</v>
      </c>
      <c r="G8" s="32" t="s">
        <v>33</v>
      </c>
      <c r="H8" s="32" t="s">
        <v>27</v>
      </c>
      <c r="I8" s="32" t="s">
        <v>39</v>
      </c>
      <c r="J8" s="32">
        <v>62.1</v>
      </c>
      <c r="K8" s="32" t="s">
        <v>21</v>
      </c>
    </row>
    <row r="9" spans="1:24" ht="81.75" customHeight="1" x14ac:dyDescent="0.25">
      <c r="A9" s="4">
        <v>2</v>
      </c>
      <c r="B9" s="22" t="s">
        <v>516</v>
      </c>
      <c r="C9" s="104" t="s">
        <v>517</v>
      </c>
      <c r="D9" s="44">
        <v>1783566.36</v>
      </c>
      <c r="E9" s="22" t="s">
        <v>518</v>
      </c>
      <c r="F9" s="23" t="s">
        <v>519</v>
      </c>
      <c r="G9" s="23" t="s">
        <v>42</v>
      </c>
      <c r="H9" s="22" t="s">
        <v>27</v>
      </c>
      <c r="I9" s="22" t="s">
        <v>520</v>
      </c>
      <c r="J9" s="23" t="s">
        <v>521</v>
      </c>
      <c r="K9" s="22" t="s">
        <v>522</v>
      </c>
    </row>
    <row r="10" spans="1:24" ht="66.75" customHeight="1" x14ac:dyDescent="0.25">
      <c r="A10" s="9"/>
      <c r="B10" s="36" t="s">
        <v>513</v>
      </c>
      <c r="C10" s="108"/>
      <c r="D10" s="112">
        <v>17915673.140000001</v>
      </c>
      <c r="E10" s="113" t="s">
        <v>523</v>
      </c>
      <c r="F10" s="113" t="s">
        <v>524</v>
      </c>
      <c r="G10" s="113" t="s">
        <v>42</v>
      </c>
      <c r="H10" s="113" t="s">
        <v>525</v>
      </c>
      <c r="I10" s="32" t="s">
        <v>39</v>
      </c>
      <c r="J10" s="22">
        <v>73</v>
      </c>
      <c r="K10" s="22" t="s">
        <v>21</v>
      </c>
    </row>
    <row r="11" spans="1:24" ht="168.75" customHeight="1" x14ac:dyDescent="0.25">
      <c r="A11" s="4">
        <v>3</v>
      </c>
      <c r="B11" s="36" t="s">
        <v>526</v>
      </c>
      <c r="C11" s="104" t="s">
        <v>527</v>
      </c>
      <c r="D11" s="112" t="s">
        <v>528</v>
      </c>
      <c r="E11" s="113" t="s">
        <v>27</v>
      </c>
      <c r="F11" s="113" t="s">
        <v>33</v>
      </c>
      <c r="G11" s="113" t="s">
        <v>33</v>
      </c>
      <c r="H11" s="113" t="s">
        <v>27</v>
      </c>
      <c r="I11" s="32" t="s">
        <v>529</v>
      </c>
      <c r="J11" s="22" t="s">
        <v>530</v>
      </c>
      <c r="K11" s="22" t="s">
        <v>531</v>
      </c>
    </row>
    <row r="12" spans="1:24" ht="156" customHeight="1" x14ac:dyDescent="0.25">
      <c r="A12" s="9"/>
      <c r="B12" s="36" t="s">
        <v>513</v>
      </c>
      <c r="C12" s="108"/>
      <c r="D12" s="112">
        <v>5000000</v>
      </c>
      <c r="E12" s="113" t="s">
        <v>532</v>
      </c>
      <c r="F12" s="113" t="s">
        <v>533</v>
      </c>
      <c r="G12" s="113" t="s">
        <v>534</v>
      </c>
      <c r="H12" s="113" t="s">
        <v>535</v>
      </c>
      <c r="I12" s="32" t="s">
        <v>27</v>
      </c>
      <c r="J12" s="22" t="s">
        <v>33</v>
      </c>
      <c r="K12" s="22" t="s">
        <v>33</v>
      </c>
    </row>
    <row r="13" spans="1:24" ht="87.75" customHeight="1" x14ac:dyDescent="0.25">
      <c r="A13" s="10">
        <v>4</v>
      </c>
      <c r="B13" s="36" t="s">
        <v>536</v>
      </c>
      <c r="C13" s="117" t="s">
        <v>517</v>
      </c>
      <c r="D13" s="112">
        <v>1477001.78</v>
      </c>
      <c r="E13" s="113" t="s">
        <v>36</v>
      </c>
      <c r="F13" s="113" t="s">
        <v>537</v>
      </c>
      <c r="G13" s="113" t="s">
        <v>120</v>
      </c>
      <c r="H13" s="113" t="s">
        <v>27</v>
      </c>
      <c r="I13" s="32" t="s">
        <v>27</v>
      </c>
      <c r="J13" s="22" t="s">
        <v>33</v>
      </c>
      <c r="K13" s="22" t="s">
        <v>33</v>
      </c>
    </row>
    <row r="14" spans="1:24" ht="99" customHeight="1" x14ac:dyDescent="0.25">
      <c r="A14" s="4">
        <v>5</v>
      </c>
      <c r="B14" s="36" t="s">
        <v>538</v>
      </c>
      <c r="C14" s="104" t="s">
        <v>539</v>
      </c>
      <c r="D14" s="44">
        <v>913375.2</v>
      </c>
      <c r="E14" s="48" t="s">
        <v>490</v>
      </c>
      <c r="F14" s="113">
        <v>93.5</v>
      </c>
      <c r="G14" s="113" t="s">
        <v>42</v>
      </c>
      <c r="H14" s="48" t="s">
        <v>27</v>
      </c>
      <c r="I14" s="32" t="s">
        <v>141</v>
      </c>
      <c r="J14" s="22" t="s">
        <v>540</v>
      </c>
      <c r="K14" s="22" t="s">
        <v>38</v>
      </c>
    </row>
    <row r="15" spans="1:24" ht="89.25" customHeight="1" x14ac:dyDescent="0.25">
      <c r="A15" s="9"/>
      <c r="B15" s="36" t="s">
        <v>513</v>
      </c>
      <c r="C15" s="108"/>
      <c r="D15" s="44">
        <v>1469170.79</v>
      </c>
      <c r="E15" s="48" t="s">
        <v>39</v>
      </c>
      <c r="F15" s="113">
        <v>57</v>
      </c>
      <c r="G15" s="113" t="s">
        <v>21</v>
      </c>
      <c r="H15" s="48" t="s">
        <v>27</v>
      </c>
      <c r="I15" s="32" t="s">
        <v>27</v>
      </c>
      <c r="J15" s="22" t="s">
        <v>33</v>
      </c>
      <c r="K15" s="22" t="s">
        <v>33</v>
      </c>
    </row>
    <row r="16" spans="1:24" s="118" customFormat="1" ht="81.75" customHeight="1" x14ac:dyDescent="0.25">
      <c r="A16" s="8">
        <v>6</v>
      </c>
      <c r="B16" s="38" t="s">
        <v>541</v>
      </c>
      <c r="C16" s="38" t="s">
        <v>542</v>
      </c>
      <c r="D16" s="38">
        <v>1145015.69</v>
      </c>
      <c r="E16" s="38" t="s">
        <v>439</v>
      </c>
      <c r="F16" s="38" t="s">
        <v>543</v>
      </c>
      <c r="G16" s="38" t="s">
        <v>544</v>
      </c>
      <c r="H16" s="38" t="s">
        <v>545</v>
      </c>
      <c r="I16" s="38" t="s">
        <v>27</v>
      </c>
      <c r="J16" s="22" t="s">
        <v>33</v>
      </c>
      <c r="K16" s="22" t="s">
        <v>33</v>
      </c>
    </row>
    <row r="17" spans="1:11" ht="76.5" x14ac:dyDescent="0.25">
      <c r="A17" s="119">
        <v>7</v>
      </c>
      <c r="B17" s="38" t="s">
        <v>546</v>
      </c>
      <c r="C17" s="120" t="s">
        <v>547</v>
      </c>
      <c r="D17" s="38">
        <v>878741.09</v>
      </c>
      <c r="E17" s="38" t="s">
        <v>316</v>
      </c>
      <c r="F17" s="38" t="s">
        <v>548</v>
      </c>
      <c r="G17" s="38" t="s">
        <v>52</v>
      </c>
      <c r="H17" s="38" t="s">
        <v>27</v>
      </c>
      <c r="I17" s="38" t="s">
        <v>39</v>
      </c>
      <c r="J17" s="38">
        <v>82.9</v>
      </c>
      <c r="K17" s="38" t="s">
        <v>21</v>
      </c>
    </row>
    <row r="18" spans="1:11" ht="84.75" customHeight="1" x14ac:dyDescent="0.25">
      <c r="A18" s="121"/>
      <c r="B18" s="38" t="s">
        <v>513</v>
      </c>
      <c r="C18" s="120"/>
      <c r="D18" s="38">
        <v>628295.49</v>
      </c>
      <c r="E18" s="38" t="s">
        <v>73</v>
      </c>
      <c r="F18" s="38" t="s">
        <v>549</v>
      </c>
      <c r="G18" s="38" t="s">
        <v>52</v>
      </c>
      <c r="H18" s="38" t="s">
        <v>550</v>
      </c>
      <c r="I18" s="38" t="s">
        <v>117</v>
      </c>
      <c r="J18" s="38">
        <v>48.2</v>
      </c>
      <c r="K18" s="38" t="s">
        <v>21</v>
      </c>
    </row>
    <row r="19" spans="1:11" s="123" customFormat="1" ht="38.25" customHeight="1" x14ac:dyDescent="0.25">
      <c r="A19" s="122">
        <v>8</v>
      </c>
      <c r="B19" s="80" t="s">
        <v>551</v>
      </c>
      <c r="C19" s="120" t="s">
        <v>552</v>
      </c>
      <c r="D19" s="80">
        <v>1159099.1599999999</v>
      </c>
      <c r="E19" s="80" t="s">
        <v>553</v>
      </c>
      <c r="F19" s="106" t="s">
        <v>554</v>
      </c>
      <c r="G19" s="106" t="s">
        <v>555</v>
      </c>
      <c r="H19" s="80" t="s">
        <v>27</v>
      </c>
      <c r="I19" s="80" t="s">
        <v>27</v>
      </c>
      <c r="J19" s="80" t="s">
        <v>33</v>
      </c>
      <c r="K19" s="80" t="s">
        <v>33</v>
      </c>
    </row>
    <row r="20" spans="1:11" s="123" customFormat="1" ht="42" customHeight="1" x14ac:dyDescent="0.25">
      <c r="A20" s="124"/>
      <c r="B20" s="81"/>
      <c r="C20" s="120"/>
      <c r="D20" s="81"/>
      <c r="E20" s="81"/>
      <c r="F20" s="125"/>
      <c r="G20" s="125"/>
      <c r="H20" s="81"/>
      <c r="I20" s="81"/>
      <c r="J20" s="81"/>
      <c r="K20" s="81"/>
    </row>
    <row r="21" spans="1:11" s="123" customFormat="1" ht="25.5" customHeight="1" x14ac:dyDescent="0.25">
      <c r="A21" s="124"/>
      <c r="B21" s="81"/>
      <c r="C21" s="120"/>
      <c r="D21" s="81"/>
      <c r="E21" s="81"/>
      <c r="F21" s="125"/>
      <c r="G21" s="125"/>
      <c r="H21" s="81"/>
      <c r="I21" s="81"/>
      <c r="J21" s="81"/>
      <c r="K21" s="81"/>
    </row>
    <row r="22" spans="1:11" s="123" customFormat="1" ht="50.25" customHeight="1" x14ac:dyDescent="0.25">
      <c r="A22" s="126"/>
      <c r="B22" s="82"/>
      <c r="C22" s="120"/>
      <c r="D22" s="82"/>
      <c r="E22" s="82"/>
      <c r="F22" s="110"/>
      <c r="G22" s="110"/>
      <c r="H22" s="82"/>
      <c r="I22" s="82"/>
      <c r="J22" s="82"/>
      <c r="K22" s="82"/>
    </row>
    <row r="23" spans="1:11" ht="25.5" customHeight="1" x14ac:dyDescent="0.25">
      <c r="A23" s="122">
        <v>9</v>
      </c>
      <c r="B23" s="80" t="s">
        <v>556</v>
      </c>
      <c r="C23" s="80" t="s">
        <v>557</v>
      </c>
      <c r="D23" s="80">
        <v>2473696.25</v>
      </c>
      <c r="E23" s="80" t="s">
        <v>558</v>
      </c>
      <c r="F23" s="80" t="s">
        <v>559</v>
      </c>
      <c r="G23" s="80" t="s">
        <v>126</v>
      </c>
      <c r="H23" s="80" t="s">
        <v>560</v>
      </c>
      <c r="I23" s="80" t="s">
        <v>27</v>
      </c>
      <c r="J23" s="20" t="s">
        <v>33</v>
      </c>
      <c r="K23" s="20" t="s">
        <v>33</v>
      </c>
    </row>
    <row r="24" spans="1:11" ht="87.75" customHeight="1" x14ac:dyDescent="0.25">
      <c r="A24" s="124"/>
      <c r="B24" s="82"/>
      <c r="C24" s="81"/>
      <c r="D24" s="82"/>
      <c r="E24" s="82"/>
      <c r="F24" s="82"/>
      <c r="G24" s="82"/>
      <c r="H24" s="82"/>
      <c r="I24" s="82"/>
      <c r="J24" s="28"/>
      <c r="K24" s="28"/>
    </row>
    <row r="25" spans="1:11" ht="50.25" customHeight="1" x14ac:dyDescent="0.25">
      <c r="A25" s="124"/>
      <c r="B25" s="38" t="s">
        <v>501</v>
      </c>
      <c r="C25" s="81"/>
      <c r="D25" s="38" t="s">
        <v>27</v>
      </c>
      <c r="E25" s="127" t="s">
        <v>27</v>
      </c>
      <c r="F25" s="127" t="s">
        <v>33</v>
      </c>
      <c r="G25" s="127" t="s">
        <v>33</v>
      </c>
      <c r="H25" s="127" t="s">
        <v>27</v>
      </c>
      <c r="I25" s="127" t="s">
        <v>39</v>
      </c>
      <c r="J25" s="48">
        <v>182.9</v>
      </c>
      <c r="K25" s="48" t="s">
        <v>21</v>
      </c>
    </row>
    <row r="26" spans="1:11" ht="50.25" customHeight="1" x14ac:dyDescent="0.25">
      <c r="A26" s="124"/>
      <c r="B26" s="38" t="s">
        <v>501</v>
      </c>
      <c r="C26" s="81"/>
      <c r="D26" s="38" t="s">
        <v>27</v>
      </c>
      <c r="E26" s="127" t="s">
        <v>27</v>
      </c>
      <c r="F26" s="127" t="s">
        <v>33</v>
      </c>
      <c r="G26" s="127" t="s">
        <v>33</v>
      </c>
      <c r="H26" s="127" t="s">
        <v>27</v>
      </c>
      <c r="I26" s="127" t="s">
        <v>39</v>
      </c>
      <c r="J26" s="48">
        <v>182.9</v>
      </c>
      <c r="K26" s="48" t="s">
        <v>21</v>
      </c>
    </row>
    <row r="27" spans="1:11" ht="50.25" customHeight="1" x14ac:dyDescent="0.25">
      <c r="A27" s="126"/>
      <c r="B27" s="38" t="s">
        <v>501</v>
      </c>
      <c r="C27" s="82"/>
      <c r="D27" s="38" t="s">
        <v>27</v>
      </c>
      <c r="E27" s="127" t="s">
        <v>27</v>
      </c>
      <c r="F27" s="127" t="s">
        <v>33</v>
      </c>
      <c r="G27" s="127" t="s">
        <v>33</v>
      </c>
      <c r="H27" s="127" t="s">
        <v>27</v>
      </c>
      <c r="I27" s="127" t="s">
        <v>39</v>
      </c>
      <c r="J27" s="48">
        <v>182.9</v>
      </c>
      <c r="K27" s="48" t="s">
        <v>21</v>
      </c>
    </row>
    <row r="28" spans="1:11" ht="63.75" customHeight="1" x14ac:dyDescent="0.25">
      <c r="A28" s="101">
        <v>10</v>
      </c>
      <c r="B28" s="38" t="s">
        <v>561</v>
      </c>
      <c r="C28" s="80" t="s">
        <v>539</v>
      </c>
      <c r="D28" s="38">
        <v>552000</v>
      </c>
      <c r="E28" s="38" t="s">
        <v>27</v>
      </c>
      <c r="F28" s="38" t="s">
        <v>33</v>
      </c>
      <c r="G28" s="38" t="s">
        <v>33</v>
      </c>
      <c r="H28" s="38" t="s">
        <v>27</v>
      </c>
      <c r="I28" s="38" t="s">
        <v>39</v>
      </c>
      <c r="J28" s="38">
        <v>43.9</v>
      </c>
      <c r="K28" s="38" t="s">
        <v>21</v>
      </c>
    </row>
    <row r="29" spans="1:11" ht="105.75" customHeight="1" x14ac:dyDescent="0.25">
      <c r="A29" s="101"/>
      <c r="B29" s="38" t="s">
        <v>495</v>
      </c>
      <c r="C29" s="82"/>
      <c r="D29" s="38">
        <v>450000</v>
      </c>
      <c r="E29" s="38" t="s">
        <v>27</v>
      </c>
      <c r="F29" s="38" t="s">
        <v>33</v>
      </c>
      <c r="G29" s="38" t="s">
        <v>33</v>
      </c>
      <c r="H29" s="38" t="s">
        <v>27</v>
      </c>
      <c r="I29" s="38" t="s">
        <v>39</v>
      </c>
      <c r="J29" s="22">
        <v>43.9</v>
      </c>
      <c r="K29" s="22" t="s">
        <v>21</v>
      </c>
    </row>
    <row r="30" spans="1:11" ht="44.25" customHeight="1" x14ac:dyDescent="0.25">
      <c r="A30" s="122">
        <v>11</v>
      </c>
      <c r="B30" s="38" t="s">
        <v>562</v>
      </c>
      <c r="C30" s="80" t="s">
        <v>517</v>
      </c>
      <c r="D30" s="38">
        <v>1576610.4</v>
      </c>
      <c r="E30" s="38" t="s">
        <v>39</v>
      </c>
      <c r="F30" s="38">
        <v>57.8</v>
      </c>
      <c r="G30" s="38" t="s">
        <v>21</v>
      </c>
      <c r="H30" s="38" t="s">
        <v>27</v>
      </c>
      <c r="I30" s="38" t="s">
        <v>27</v>
      </c>
      <c r="J30" s="38" t="s">
        <v>33</v>
      </c>
      <c r="K30" s="38" t="s">
        <v>33</v>
      </c>
    </row>
    <row r="31" spans="1:11" ht="54" customHeight="1" x14ac:dyDescent="0.25">
      <c r="A31" s="124"/>
      <c r="B31" s="38" t="s">
        <v>513</v>
      </c>
      <c r="C31" s="81"/>
      <c r="D31" s="38">
        <v>1129895.3600000001</v>
      </c>
      <c r="E31" s="38" t="s">
        <v>27</v>
      </c>
      <c r="F31" s="38" t="s">
        <v>33</v>
      </c>
      <c r="G31" s="38" t="s">
        <v>33</v>
      </c>
      <c r="H31" s="38" t="s">
        <v>563</v>
      </c>
      <c r="I31" s="38" t="s">
        <v>39</v>
      </c>
      <c r="J31" s="22">
        <v>57.8</v>
      </c>
      <c r="K31" s="22" t="s">
        <v>21</v>
      </c>
    </row>
    <row r="32" spans="1:11" ht="54.75" customHeight="1" x14ac:dyDescent="0.25">
      <c r="A32" s="124"/>
      <c r="B32" s="38" t="s">
        <v>501</v>
      </c>
      <c r="C32" s="81"/>
      <c r="D32" s="38" t="s">
        <v>27</v>
      </c>
      <c r="E32" s="38" t="s">
        <v>39</v>
      </c>
      <c r="F32" s="38">
        <v>57.8</v>
      </c>
      <c r="G32" s="38" t="s">
        <v>21</v>
      </c>
      <c r="H32" s="38" t="s">
        <v>27</v>
      </c>
      <c r="I32" s="38" t="s">
        <v>27</v>
      </c>
      <c r="J32" s="22" t="s">
        <v>33</v>
      </c>
      <c r="K32" s="22" t="s">
        <v>33</v>
      </c>
    </row>
    <row r="33" spans="1:11" ht="54.75" customHeight="1" x14ac:dyDescent="0.25">
      <c r="A33" s="124"/>
      <c r="B33" s="38" t="s">
        <v>501</v>
      </c>
      <c r="C33" s="81"/>
      <c r="D33" s="38" t="s">
        <v>27</v>
      </c>
      <c r="E33" s="38" t="s">
        <v>39</v>
      </c>
      <c r="F33" s="38">
        <v>57.8</v>
      </c>
      <c r="G33" s="38" t="s">
        <v>21</v>
      </c>
      <c r="H33" s="38" t="s">
        <v>27</v>
      </c>
      <c r="I33" s="38" t="s">
        <v>27</v>
      </c>
      <c r="J33" s="22" t="s">
        <v>33</v>
      </c>
      <c r="K33" s="22" t="s">
        <v>33</v>
      </c>
    </row>
    <row r="34" spans="1:11" ht="54.75" customHeight="1" x14ac:dyDescent="0.25">
      <c r="A34" s="126"/>
      <c r="B34" s="38" t="s">
        <v>501</v>
      </c>
      <c r="C34" s="82"/>
      <c r="D34" s="38" t="s">
        <v>27</v>
      </c>
      <c r="E34" s="38" t="s">
        <v>27</v>
      </c>
      <c r="F34" s="38" t="s">
        <v>33</v>
      </c>
      <c r="G34" s="38" t="s">
        <v>33</v>
      </c>
      <c r="H34" s="38" t="s">
        <v>27</v>
      </c>
      <c r="I34" s="38" t="s">
        <v>564</v>
      </c>
      <c r="J34" s="22">
        <v>57.8</v>
      </c>
      <c r="K34" s="22" t="s">
        <v>21</v>
      </c>
    </row>
    <row r="35" spans="1:11" ht="76.5" customHeight="1" x14ac:dyDescent="0.25"/>
    <row r="36" spans="1:11" ht="83.25" customHeight="1" x14ac:dyDescent="0.25"/>
    <row r="38" spans="1:11" ht="25.5" customHeight="1" x14ac:dyDescent="0.25"/>
    <row r="39" spans="1:11" ht="42" customHeight="1" x14ac:dyDescent="0.25"/>
    <row r="40" spans="1:11" ht="38.25" customHeight="1" x14ac:dyDescent="0.25"/>
    <row r="48" spans="1:11" ht="38.25" customHeight="1" x14ac:dyDescent="0.25"/>
    <row r="49" spans="1:1" x14ac:dyDescent="0.25">
      <c r="A49" s="128"/>
    </row>
    <row r="51" spans="1:1" ht="25.5" customHeight="1" x14ac:dyDescent="0.25"/>
    <row r="53" spans="1:1" ht="63" customHeight="1" x14ac:dyDescent="0.25"/>
    <row r="54" spans="1:1" ht="107.25" customHeight="1" x14ac:dyDescent="0.25"/>
    <row r="55" spans="1:1" ht="114.75" customHeight="1" x14ac:dyDescent="0.25"/>
    <row r="57" spans="1:1" ht="105.75" customHeight="1" x14ac:dyDescent="0.25"/>
    <row r="58" spans="1:1" ht="38.25" customHeight="1" x14ac:dyDescent="0.25"/>
    <row r="59" spans="1:1" ht="42" customHeight="1" x14ac:dyDescent="0.25"/>
    <row r="62" spans="1:1" ht="25.5" customHeight="1" x14ac:dyDescent="0.25"/>
    <row r="63" spans="1:1" ht="27" customHeight="1" x14ac:dyDescent="0.25"/>
    <row r="66" ht="28.5" customHeight="1" x14ac:dyDescent="0.25"/>
    <row r="70" ht="38.25" customHeight="1" x14ac:dyDescent="0.25"/>
    <row r="71" ht="27.75" customHeight="1" x14ac:dyDescent="0.25"/>
    <row r="72" ht="38.25" customHeight="1" x14ac:dyDescent="0.25"/>
    <row r="73" ht="49.5" customHeight="1" x14ac:dyDescent="0.25"/>
    <row r="74" ht="114.75" customHeight="1" x14ac:dyDescent="0.25"/>
    <row r="75" ht="106.5" customHeight="1" x14ac:dyDescent="0.25"/>
    <row r="76" ht="89.25" customHeight="1" x14ac:dyDescent="0.25"/>
    <row r="79" ht="38.25" customHeight="1" x14ac:dyDescent="0.25"/>
    <row r="82" ht="104.25" customHeight="1" x14ac:dyDescent="0.25"/>
    <row r="84" ht="38.25" customHeight="1" x14ac:dyDescent="0.25"/>
    <row r="89" ht="38.25" customHeight="1" x14ac:dyDescent="0.25"/>
    <row r="90" ht="43.5" customHeight="1" x14ac:dyDescent="0.25"/>
    <row r="92" ht="51" customHeight="1" x14ac:dyDescent="0.25"/>
    <row r="100" ht="38.25" customHeight="1" x14ac:dyDescent="0.25"/>
    <row r="101" ht="39.75" customHeight="1" x14ac:dyDescent="0.25"/>
    <row r="102" ht="39.75" customHeight="1" x14ac:dyDescent="0.25"/>
    <row r="105" ht="25.5" customHeight="1" x14ac:dyDescent="0.25"/>
  </sheetData>
  <mergeCells count="43">
    <mergeCell ref="I23:I24"/>
    <mergeCell ref="J23:J24"/>
    <mergeCell ref="K23:K24"/>
    <mergeCell ref="A28:A29"/>
    <mergeCell ref="C28:C29"/>
    <mergeCell ref="A30:A34"/>
    <mergeCell ref="C30:C34"/>
    <mergeCell ref="J19:J22"/>
    <mergeCell ref="K19:K22"/>
    <mergeCell ref="A23:A27"/>
    <mergeCell ref="B23:B24"/>
    <mergeCell ref="C23:C27"/>
    <mergeCell ref="D23:D24"/>
    <mergeCell ref="E23:E24"/>
    <mergeCell ref="F23:F24"/>
    <mergeCell ref="G23:G24"/>
    <mergeCell ref="H23:H24"/>
    <mergeCell ref="D19:D22"/>
    <mergeCell ref="E19:E22"/>
    <mergeCell ref="F19:F22"/>
    <mergeCell ref="G19:G22"/>
    <mergeCell ref="H19:H22"/>
    <mergeCell ref="I19:I22"/>
    <mergeCell ref="A14:A15"/>
    <mergeCell ref="C14:C15"/>
    <mergeCell ref="A17:A18"/>
    <mergeCell ref="C17:C18"/>
    <mergeCell ref="A19:A22"/>
    <mergeCell ref="B19:B22"/>
    <mergeCell ref="C19:C22"/>
    <mergeCell ref="A6:A8"/>
    <mergeCell ref="C6:C8"/>
    <mergeCell ref="A9:A10"/>
    <mergeCell ref="C9:C10"/>
    <mergeCell ref="A11:A12"/>
    <mergeCell ref="C11:C12"/>
    <mergeCell ref="B1:K1"/>
    <mergeCell ref="A3:A4"/>
    <mergeCell ref="B3:B4"/>
    <mergeCell ref="C3:C4"/>
    <mergeCell ref="D3:D4"/>
    <mergeCell ref="E3:H3"/>
    <mergeCell ref="I3:K3"/>
  </mergeCells>
  <pageMargins left="0.25" right="0.25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E340"/>
  <sheetViews>
    <sheetView topLeftCell="A175" workbookViewId="0">
      <selection activeCell="G20" sqref="G20"/>
    </sheetView>
  </sheetViews>
  <sheetFormatPr defaultRowHeight="15" x14ac:dyDescent="0.25"/>
  <cols>
    <col min="1" max="1" width="5.28515625" style="77" customWidth="1"/>
    <col min="2" max="2" width="38.7109375" style="142" customWidth="1"/>
    <col min="3" max="3" width="39.85546875" style="77" customWidth="1"/>
    <col min="4" max="4" width="42.7109375" style="77" customWidth="1"/>
    <col min="5" max="5" width="20.85546875" style="142" customWidth="1"/>
  </cols>
  <sheetData>
    <row r="1" spans="1:5" ht="16.5" x14ac:dyDescent="0.25">
      <c r="A1" s="139"/>
      <c r="B1" s="139"/>
      <c r="C1" s="139"/>
      <c r="D1" s="139"/>
      <c r="E1" s="139"/>
    </row>
    <row r="2" spans="1:5" ht="85.9" customHeight="1" x14ac:dyDescent="0.25">
      <c r="A2" s="140" t="s">
        <v>862</v>
      </c>
      <c r="B2" s="140"/>
      <c r="C2" s="140"/>
      <c r="D2" s="140"/>
      <c r="E2" s="140"/>
    </row>
    <row r="3" spans="1:5" ht="16.5" x14ac:dyDescent="0.25">
      <c r="A3" s="139" t="s">
        <v>863</v>
      </c>
      <c r="B3" s="139"/>
      <c r="C3" s="139"/>
      <c r="D3" s="139"/>
      <c r="E3" s="139"/>
    </row>
    <row r="4" spans="1:5" ht="16.5" thickBot="1" x14ac:dyDescent="0.3">
      <c r="A4" s="141"/>
    </row>
    <row r="5" spans="1:5" ht="40.9" customHeight="1" x14ac:dyDescent="0.25">
      <c r="A5" s="143" t="s">
        <v>864</v>
      </c>
      <c r="B5" s="143" t="s">
        <v>865</v>
      </c>
      <c r="C5" s="143" t="s">
        <v>866</v>
      </c>
      <c r="D5" s="143" t="s">
        <v>867</v>
      </c>
      <c r="E5" s="143" t="s">
        <v>868</v>
      </c>
    </row>
    <row r="6" spans="1:5" ht="15.75" thickBot="1" x14ac:dyDescent="0.3">
      <c r="A6" s="144"/>
      <c r="B6" s="144"/>
      <c r="C6" s="144"/>
      <c r="D6" s="144"/>
      <c r="E6" s="144"/>
    </row>
    <row r="7" spans="1:5" x14ac:dyDescent="0.25">
      <c r="A7" s="145">
        <v>1</v>
      </c>
      <c r="B7" s="146" t="s">
        <v>869</v>
      </c>
      <c r="C7" s="147" t="s">
        <v>80</v>
      </c>
      <c r="D7" s="147" t="s">
        <v>870</v>
      </c>
      <c r="E7" s="148">
        <v>167367.23000000001</v>
      </c>
    </row>
    <row r="8" spans="1:5" ht="15.6" customHeight="1" x14ac:dyDescent="0.25">
      <c r="A8" s="149"/>
      <c r="B8" s="150"/>
      <c r="C8" s="147" t="s">
        <v>871</v>
      </c>
      <c r="D8" s="147" t="s">
        <v>872</v>
      </c>
      <c r="E8" s="148">
        <v>135254.70000000001</v>
      </c>
    </row>
    <row r="9" spans="1:5" ht="15.6" customHeight="1" x14ac:dyDescent="0.25">
      <c r="A9" s="149"/>
      <c r="B9" s="150"/>
      <c r="C9" s="147" t="s">
        <v>873</v>
      </c>
      <c r="D9" s="147" t="s">
        <v>872</v>
      </c>
      <c r="E9" s="148">
        <v>150036.67000000001</v>
      </c>
    </row>
    <row r="10" spans="1:5" ht="15.6" customHeight="1" x14ac:dyDescent="0.25">
      <c r="A10" s="149"/>
      <c r="B10" s="150"/>
      <c r="C10" s="147" t="s">
        <v>874</v>
      </c>
      <c r="D10" s="147" t="s">
        <v>872</v>
      </c>
      <c r="E10" s="148">
        <v>144895.18</v>
      </c>
    </row>
    <row r="11" spans="1:5" ht="15.6" customHeight="1" x14ac:dyDescent="0.25">
      <c r="A11" s="149"/>
      <c r="B11" s="150"/>
      <c r="C11" s="147" t="s">
        <v>875</v>
      </c>
      <c r="D11" s="147" t="s">
        <v>876</v>
      </c>
      <c r="E11" s="148">
        <v>75255.350000000006</v>
      </c>
    </row>
    <row r="12" spans="1:5" ht="15.6" customHeight="1" x14ac:dyDescent="0.25">
      <c r="A12" s="151"/>
      <c r="B12" s="152"/>
      <c r="C12" s="147" t="s">
        <v>877</v>
      </c>
      <c r="D12" s="147" t="s">
        <v>878</v>
      </c>
      <c r="E12" s="148">
        <v>103297.53</v>
      </c>
    </row>
    <row r="13" spans="1:5" x14ac:dyDescent="0.25">
      <c r="A13" s="153">
        <v>2</v>
      </c>
      <c r="B13" s="154" t="s">
        <v>879</v>
      </c>
      <c r="C13" s="147" t="s">
        <v>45</v>
      </c>
      <c r="D13" s="147" t="s">
        <v>870</v>
      </c>
      <c r="E13" s="148">
        <v>95412.98</v>
      </c>
    </row>
    <row r="14" spans="1:5" x14ac:dyDescent="0.25">
      <c r="A14" s="155"/>
      <c r="B14" s="150"/>
      <c r="C14" s="147" t="s">
        <v>880</v>
      </c>
      <c r="D14" s="147" t="s">
        <v>876</v>
      </c>
      <c r="E14" s="148">
        <v>56987.46</v>
      </c>
    </row>
    <row r="15" spans="1:5" x14ac:dyDescent="0.25">
      <c r="A15" s="156"/>
      <c r="B15" s="152"/>
      <c r="C15" s="147" t="s">
        <v>881</v>
      </c>
      <c r="D15" s="147" t="s">
        <v>878</v>
      </c>
      <c r="E15" s="148">
        <v>48987.96</v>
      </c>
    </row>
    <row r="16" spans="1:5" x14ac:dyDescent="0.25">
      <c r="A16" s="153">
        <f>A13+1</f>
        <v>3</v>
      </c>
      <c r="B16" s="154" t="s">
        <v>882</v>
      </c>
      <c r="C16" s="147" t="s">
        <v>28</v>
      </c>
      <c r="D16" s="147" t="s">
        <v>870</v>
      </c>
      <c r="E16" s="148">
        <v>161224.44</v>
      </c>
    </row>
    <row r="17" spans="1:5" x14ac:dyDescent="0.25">
      <c r="A17" s="155"/>
      <c r="B17" s="150"/>
      <c r="C17" s="147" t="s">
        <v>883</v>
      </c>
      <c r="D17" s="147" t="s">
        <v>872</v>
      </c>
      <c r="E17" s="148">
        <v>148442.01999999999</v>
      </c>
    </row>
    <row r="18" spans="1:5" x14ac:dyDescent="0.25">
      <c r="A18" s="155"/>
      <c r="B18" s="150"/>
      <c r="C18" s="147" t="s">
        <v>884</v>
      </c>
      <c r="D18" s="147" t="s">
        <v>876</v>
      </c>
      <c r="E18" s="148">
        <v>52301.34</v>
      </c>
    </row>
    <row r="19" spans="1:5" ht="15.75" thickBot="1" x14ac:dyDescent="0.3">
      <c r="A19" s="156"/>
      <c r="B19" s="157"/>
      <c r="C19" s="147" t="s">
        <v>885</v>
      </c>
      <c r="D19" s="147" t="s">
        <v>878</v>
      </c>
      <c r="E19" s="148">
        <v>116312.87</v>
      </c>
    </row>
    <row r="20" spans="1:5" ht="19.899999999999999" customHeight="1" x14ac:dyDescent="0.25">
      <c r="A20" s="153">
        <v>4</v>
      </c>
      <c r="B20" s="146" t="s">
        <v>886</v>
      </c>
      <c r="C20" s="147" t="s">
        <v>303</v>
      </c>
      <c r="D20" s="147" t="s">
        <v>887</v>
      </c>
      <c r="E20" s="148">
        <f>1067430.29/12</f>
        <v>88952.52416666667</v>
      </c>
    </row>
    <row r="21" spans="1:5" ht="19.899999999999999" customHeight="1" x14ac:dyDescent="0.25">
      <c r="A21" s="155"/>
      <c r="B21" s="150"/>
      <c r="C21" s="147" t="s">
        <v>888</v>
      </c>
      <c r="D21" s="147" t="s">
        <v>889</v>
      </c>
      <c r="E21" s="148">
        <f>726760.38/10.5</f>
        <v>69215.274285714288</v>
      </c>
    </row>
    <row r="22" spans="1:5" ht="19.899999999999999" customHeight="1" x14ac:dyDescent="0.25">
      <c r="A22" s="156"/>
      <c r="B22" s="152"/>
      <c r="C22" s="147" t="s">
        <v>890</v>
      </c>
      <c r="D22" s="147" t="s">
        <v>891</v>
      </c>
      <c r="E22" s="148">
        <f>821184.83/12</f>
        <v>68432.069166666668</v>
      </c>
    </row>
    <row r="23" spans="1:5" x14ac:dyDescent="0.25">
      <c r="A23" s="153">
        <f>A20+1</f>
        <v>5</v>
      </c>
      <c r="B23" s="154" t="s">
        <v>892</v>
      </c>
      <c r="C23" s="147" t="s">
        <v>893</v>
      </c>
      <c r="D23" s="147" t="s">
        <v>894</v>
      </c>
      <c r="E23" s="148">
        <v>145433.22</v>
      </c>
    </row>
    <row r="24" spans="1:5" x14ac:dyDescent="0.25">
      <c r="A24" s="155"/>
      <c r="B24" s="150"/>
      <c r="C24" s="147" t="s">
        <v>895</v>
      </c>
      <c r="D24" s="147" t="s">
        <v>876</v>
      </c>
      <c r="E24" s="148">
        <v>52555.58</v>
      </c>
    </row>
    <row r="25" spans="1:5" x14ac:dyDescent="0.25">
      <c r="A25" s="156"/>
      <c r="B25" s="152"/>
      <c r="C25" s="147" t="s">
        <v>896</v>
      </c>
      <c r="D25" s="147" t="s">
        <v>878</v>
      </c>
      <c r="E25" s="148">
        <v>52472.21</v>
      </c>
    </row>
    <row r="26" spans="1:5" x14ac:dyDescent="0.25">
      <c r="A26" s="153">
        <v>6</v>
      </c>
      <c r="B26" s="154" t="s">
        <v>897</v>
      </c>
      <c r="C26" s="147" t="s">
        <v>95</v>
      </c>
      <c r="D26" s="147" t="s">
        <v>870</v>
      </c>
      <c r="E26" s="148">
        <v>128457.22</v>
      </c>
    </row>
    <row r="27" spans="1:5" x14ac:dyDescent="0.25">
      <c r="A27" s="155"/>
      <c r="B27" s="150"/>
      <c r="C27" s="147" t="s">
        <v>898</v>
      </c>
      <c r="D27" s="147" t="s">
        <v>878</v>
      </c>
      <c r="E27" s="148">
        <v>57829.88</v>
      </c>
    </row>
    <row r="28" spans="1:5" x14ac:dyDescent="0.25">
      <c r="A28" s="155"/>
      <c r="B28" s="150"/>
      <c r="C28" s="147" t="s">
        <v>899</v>
      </c>
      <c r="D28" s="147" t="s">
        <v>872</v>
      </c>
      <c r="E28" s="148">
        <v>126179.88</v>
      </c>
    </row>
    <row r="29" spans="1:5" x14ac:dyDescent="0.25">
      <c r="A29" s="155"/>
      <c r="B29" s="150"/>
      <c r="C29" s="147" t="s">
        <v>900</v>
      </c>
      <c r="D29" s="147" t="s">
        <v>901</v>
      </c>
      <c r="E29" s="148">
        <v>51824.7</v>
      </c>
    </row>
    <row r="30" spans="1:5" x14ac:dyDescent="0.25">
      <c r="A30" s="156"/>
      <c r="B30" s="152"/>
      <c r="C30" s="147" t="s">
        <v>902</v>
      </c>
      <c r="D30" s="147" t="s">
        <v>872</v>
      </c>
      <c r="E30" s="148">
        <v>80228.350000000006</v>
      </c>
    </row>
    <row r="31" spans="1:5" x14ac:dyDescent="0.25">
      <c r="A31" s="153">
        <v>7</v>
      </c>
      <c r="B31" s="154" t="s">
        <v>903</v>
      </c>
      <c r="C31" s="147" t="s">
        <v>158</v>
      </c>
      <c r="D31" s="147" t="s">
        <v>894</v>
      </c>
      <c r="E31" s="148">
        <v>119112.86</v>
      </c>
    </row>
    <row r="32" spans="1:5" x14ac:dyDescent="0.25">
      <c r="A32" s="156"/>
      <c r="B32" s="152"/>
      <c r="C32" s="147" t="s">
        <v>904</v>
      </c>
      <c r="D32" s="147" t="s">
        <v>876</v>
      </c>
      <c r="E32" s="148">
        <v>52048.29</v>
      </c>
    </row>
    <row r="33" spans="1:5" x14ac:dyDescent="0.25">
      <c r="A33" s="153">
        <f>A31+1</f>
        <v>8</v>
      </c>
      <c r="B33" s="154" t="s">
        <v>905</v>
      </c>
      <c r="C33" s="147" t="s">
        <v>15</v>
      </c>
      <c r="D33" s="147" t="s">
        <v>894</v>
      </c>
      <c r="E33" s="148">
        <v>168348.41</v>
      </c>
    </row>
    <row r="34" spans="1:5" x14ac:dyDescent="0.25">
      <c r="A34" s="155"/>
      <c r="B34" s="150"/>
      <c r="C34" s="147" t="s">
        <v>906</v>
      </c>
      <c r="D34" s="147" t="s">
        <v>876</v>
      </c>
      <c r="E34" s="148">
        <v>82411.48</v>
      </c>
    </row>
    <row r="35" spans="1:5" x14ac:dyDescent="0.25">
      <c r="A35" s="155"/>
      <c r="B35" s="150"/>
      <c r="C35" s="147" t="s">
        <v>907</v>
      </c>
      <c r="D35" s="147" t="s">
        <v>908</v>
      </c>
      <c r="E35" s="148">
        <v>131179.48000000001</v>
      </c>
    </row>
    <row r="36" spans="1:5" x14ac:dyDescent="0.25">
      <c r="A36" s="155"/>
      <c r="B36" s="150"/>
      <c r="C36" s="147" t="s">
        <v>909</v>
      </c>
      <c r="D36" s="147" t="s">
        <v>910</v>
      </c>
      <c r="E36" s="148">
        <v>138128.51</v>
      </c>
    </row>
    <row r="37" spans="1:5" x14ac:dyDescent="0.25">
      <c r="A37" s="155"/>
      <c r="B37" s="150"/>
      <c r="C37" s="147" t="s">
        <v>911</v>
      </c>
      <c r="D37" s="147" t="s">
        <v>912</v>
      </c>
      <c r="E37" s="148">
        <v>128807.03999999999</v>
      </c>
    </row>
    <row r="38" spans="1:5" x14ac:dyDescent="0.25">
      <c r="A38" s="155"/>
      <c r="B38" s="150"/>
      <c r="C38" s="147" t="s">
        <v>913</v>
      </c>
      <c r="D38" s="147" t="s">
        <v>912</v>
      </c>
      <c r="E38" s="148">
        <v>122557.75999999999</v>
      </c>
    </row>
    <row r="39" spans="1:5" x14ac:dyDescent="0.25">
      <c r="A39" s="156"/>
      <c r="B39" s="152"/>
      <c r="C39" s="147" t="s">
        <v>914</v>
      </c>
      <c r="D39" s="147" t="s">
        <v>872</v>
      </c>
      <c r="E39" s="148">
        <v>132369.13</v>
      </c>
    </row>
    <row r="40" spans="1:5" x14ac:dyDescent="0.25">
      <c r="A40" s="158">
        <f>A33+1</f>
        <v>9</v>
      </c>
      <c r="B40" s="154" t="s">
        <v>915</v>
      </c>
      <c r="C40" s="147" t="s">
        <v>71</v>
      </c>
      <c r="D40" s="147" t="s">
        <v>870</v>
      </c>
      <c r="E40" s="148">
        <v>102024.85</v>
      </c>
    </row>
    <row r="41" spans="1:5" x14ac:dyDescent="0.25">
      <c r="A41" s="159"/>
      <c r="B41" s="150"/>
      <c r="C41" s="147" t="s">
        <v>916</v>
      </c>
      <c r="D41" s="147" t="s">
        <v>876</v>
      </c>
      <c r="E41" s="148">
        <v>73259.210000000006</v>
      </c>
    </row>
    <row r="42" spans="1:5" x14ac:dyDescent="0.25">
      <c r="A42" s="159"/>
      <c r="B42" s="150"/>
      <c r="C42" s="147" t="s">
        <v>917</v>
      </c>
      <c r="D42" s="147" t="s">
        <v>872</v>
      </c>
      <c r="E42" s="148">
        <v>101575.03</v>
      </c>
    </row>
    <row r="43" spans="1:5" x14ac:dyDescent="0.25">
      <c r="A43" s="159"/>
      <c r="B43" s="150"/>
      <c r="C43" s="147" t="s">
        <v>918</v>
      </c>
      <c r="D43" s="147" t="s">
        <v>872</v>
      </c>
      <c r="E43" s="148">
        <v>111558.13</v>
      </c>
    </row>
    <row r="44" spans="1:5" x14ac:dyDescent="0.25">
      <c r="A44" s="159"/>
      <c r="B44" s="150"/>
      <c r="C44" s="147" t="s">
        <v>919</v>
      </c>
      <c r="D44" s="147" t="s">
        <v>872</v>
      </c>
      <c r="E44" s="148">
        <v>113003.5</v>
      </c>
    </row>
    <row r="45" spans="1:5" x14ac:dyDescent="0.25">
      <c r="A45" s="159"/>
      <c r="B45" s="150"/>
      <c r="C45" s="147" t="s">
        <v>920</v>
      </c>
      <c r="D45" s="147" t="s">
        <v>872</v>
      </c>
      <c r="E45" s="148">
        <v>113215.06</v>
      </c>
    </row>
    <row r="46" spans="1:5" ht="30" x14ac:dyDescent="0.25">
      <c r="A46" s="160"/>
      <c r="B46" s="152"/>
      <c r="C46" s="147" t="s">
        <v>921</v>
      </c>
      <c r="D46" s="147" t="s">
        <v>922</v>
      </c>
      <c r="E46" s="148">
        <v>49707.13</v>
      </c>
    </row>
    <row r="47" spans="1:5" x14ac:dyDescent="0.25">
      <c r="A47" s="161">
        <v>10</v>
      </c>
      <c r="B47" s="162" t="s">
        <v>923</v>
      </c>
      <c r="C47" s="147" t="s">
        <v>98</v>
      </c>
      <c r="D47" s="147" t="s">
        <v>870</v>
      </c>
      <c r="E47" s="148">
        <v>123074.63</v>
      </c>
    </row>
    <row r="48" spans="1:5" x14ac:dyDescent="0.25">
      <c r="A48" s="153">
        <v>11</v>
      </c>
      <c r="B48" s="154" t="s">
        <v>924</v>
      </c>
      <c r="C48" s="147" t="s">
        <v>223</v>
      </c>
      <c r="D48" s="147" t="s">
        <v>870</v>
      </c>
      <c r="E48" s="148">
        <v>142633.85999999999</v>
      </c>
    </row>
    <row r="49" spans="1:5" x14ac:dyDescent="0.25">
      <c r="A49" s="155"/>
      <c r="B49" s="150"/>
      <c r="C49" s="147" t="s">
        <v>925</v>
      </c>
      <c r="D49" s="147" t="s">
        <v>876</v>
      </c>
      <c r="E49" s="148">
        <v>94342.65</v>
      </c>
    </row>
    <row r="50" spans="1:5" x14ac:dyDescent="0.25">
      <c r="A50" s="155"/>
      <c r="B50" s="150"/>
      <c r="C50" s="147" t="s">
        <v>926</v>
      </c>
      <c r="D50" s="147" t="s">
        <v>872</v>
      </c>
      <c r="E50" s="148">
        <v>127229.73</v>
      </c>
    </row>
    <row r="51" spans="1:5" x14ac:dyDescent="0.25">
      <c r="A51" s="155"/>
      <c r="B51" s="150"/>
      <c r="C51" s="147" t="s">
        <v>927</v>
      </c>
      <c r="D51" s="147" t="s">
        <v>872</v>
      </c>
      <c r="E51" s="148">
        <v>107196.14</v>
      </c>
    </row>
    <row r="52" spans="1:5" x14ac:dyDescent="0.25">
      <c r="A52" s="155"/>
      <c r="B52" s="150"/>
      <c r="C52" s="147" t="s">
        <v>928</v>
      </c>
      <c r="D52" s="147" t="s">
        <v>872</v>
      </c>
      <c r="E52" s="148">
        <v>95232.79</v>
      </c>
    </row>
    <row r="53" spans="1:5" x14ac:dyDescent="0.25">
      <c r="A53" s="156"/>
      <c r="B53" s="152"/>
      <c r="C53" s="147" t="s">
        <v>929</v>
      </c>
      <c r="D53" s="147" t="s">
        <v>930</v>
      </c>
      <c r="E53" s="148">
        <v>87650.84</v>
      </c>
    </row>
    <row r="54" spans="1:5" x14ac:dyDescent="0.25">
      <c r="A54" s="158">
        <f>A48+1</f>
        <v>12</v>
      </c>
      <c r="B54" s="154" t="s">
        <v>931</v>
      </c>
      <c r="C54" s="147" t="s">
        <v>932</v>
      </c>
      <c r="D54" s="147" t="s">
        <v>870</v>
      </c>
      <c r="E54" s="148">
        <v>142029.82</v>
      </c>
    </row>
    <row r="55" spans="1:5" x14ac:dyDescent="0.25">
      <c r="A55" s="159"/>
      <c r="B55" s="150"/>
      <c r="C55" s="147" t="s">
        <v>933</v>
      </c>
      <c r="D55" s="147" t="s">
        <v>876</v>
      </c>
      <c r="E55" s="148">
        <v>26458.82</v>
      </c>
    </row>
    <row r="56" spans="1:5" x14ac:dyDescent="0.25">
      <c r="A56" s="159"/>
      <c r="B56" s="150"/>
      <c r="C56" s="147" t="s">
        <v>934</v>
      </c>
      <c r="D56" s="147" t="s">
        <v>876</v>
      </c>
      <c r="E56" s="148">
        <v>41375.06</v>
      </c>
    </row>
    <row r="57" spans="1:5" x14ac:dyDescent="0.25">
      <c r="A57" s="159"/>
      <c r="B57" s="150"/>
      <c r="C57" s="147" t="s">
        <v>935</v>
      </c>
      <c r="D57" s="147" t="s">
        <v>912</v>
      </c>
      <c r="E57" s="148">
        <v>97790.83</v>
      </c>
    </row>
    <row r="58" spans="1:5" x14ac:dyDescent="0.25">
      <c r="A58" s="159"/>
      <c r="B58" s="150"/>
      <c r="C58" s="147" t="s">
        <v>936</v>
      </c>
      <c r="D58" s="147" t="s">
        <v>937</v>
      </c>
      <c r="E58" s="148">
        <v>99129.65</v>
      </c>
    </row>
    <row r="59" spans="1:5" ht="30" x14ac:dyDescent="0.25">
      <c r="A59" s="160"/>
      <c r="B59" s="152"/>
      <c r="C59" s="147" t="s">
        <v>938</v>
      </c>
      <c r="D59" s="147" t="s">
        <v>922</v>
      </c>
      <c r="E59" s="148">
        <v>43435.55</v>
      </c>
    </row>
    <row r="60" spans="1:5" x14ac:dyDescent="0.25">
      <c r="A60" s="153">
        <f>A54+1</f>
        <v>13</v>
      </c>
      <c r="B60" s="154" t="s">
        <v>939</v>
      </c>
      <c r="C60" s="147" t="s">
        <v>940</v>
      </c>
      <c r="D60" s="147" t="s">
        <v>894</v>
      </c>
      <c r="E60" s="148">
        <v>112888.39</v>
      </c>
    </row>
    <row r="61" spans="1:5" x14ac:dyDescent="0.25">
      <c r="A61" s="156"/>
      <c r="B61" s="152"/>
      <c r="C61" s="147" t="s">
        <v>941</v>
      </c>
      <c r="D61" s="147" t="s">
        <v>878</v>
      </c>
      <c r="E61" s="148">
        <v>64275.79</v>
      </c>
    </row>
    <row r="62" spans="1:5" ht="17.45" customHeight="1" x14ac:dyDescent="0.25">
      <c r="A62" s="153">
        <v>14</v>
      </c>
      <c r="B62" s="154" t="s">
        <v>942</v>
      </c>
      <c r="C62" s="147" t="s">
        <v>105</v>
      </c>
      <c r="D62" s="147" t="s">
        <v>943</v>
      </c>
      <c r="E62" s="148">
        <f>1217778.66/12</f>
        <v>101481.55499999999</v>
      </c>
    </row>
    <row r="63" spans="1:5" ht="17.45" customHeight="1" x14ac:dyDescent="0.25">
      <c r="A63" s="156"/>
      <c r="B63" s="152"/>
      <c r="C63" s="147" t="s">
        <v>944</v>
      </c>
      <c r="D63" s="147" t="s">
        <v>901</v>
      </c>
      <c r="E63" s="148">
        <f>421611.81/12</f>
        <v>35134.317499999997</v>
      </c>
    </row>
    <row r="64" spans="1:5" x14ac:dyDescent="0.25">
      <c r="A64" s="153">
        <f>A62+1</f>
        <v>15</v>
      </c>
      <c r="B64" s="154" t="s">
        <v>945</v>
      </c>
      <c r="C64" s="147" t="s">
        <v>212</v>
      </c>
      <c r="D64" s="147" t="s">
        <v>894</v>
      </c>
      <c r="E64" s="148">
        <v>89680.19</v>
      </c>
    </row>
    <row r="65" spans="1:5" x14ac:dyDescent="0.25">
      <c r="A65" s="155"/>
      <c r="B65" s="150"/>
      <c r="C65" s="147" t="s">
        <v>946</v>
      </c>
      <c r="D65" s="147" t="s">
        <v>912</v>
      </c>
      <c r="E65" s="148">
        <v>65730.789999999994</v>
      </c>
    </row>
    <row r="66" spans="1:5" x14ac:dyDescent="0.25">
      <c r="A66" s="155"/>
      <c r="B66" s="150"/>
      <c r="C66" s="147" t="s">
        <v>947</v>
      </c>
      <c r="D66" s="147" t="s">
        <v>872</v>
      </c>
      <c r="E66" s="148">
        <v>65484.87</v>
      </c>
    </row>
    <row r="67" spans="1:5" x14ac:dyDescent="0.25">
      <c r="A67" s="155"/>
      <c r="B67" s="150"/>
      <c r="C67" s="147" t="s">
        <v>948</v>
      </c>
      <c r="D67" s="147" t="s">
        <v>878</v>
      </c>
      <c r="E67" s="148">
        <v>74227.710000000006</v>
      </c>
    </row>
    <row r="68" spans="1:5" x14ac:dyDescent="0.25">
      <c r="A68" s="156"/>
      <c r="B68" s="152"/>
      <c r="C68" s="147" t="s">
        <v>949</v>
      </c>
      <c r="D68" s="147" t="s">
        <v>950</v>
      </c>
      <c r="E68" s="148">
        <v>42584.67</v>
      </c>
    </row>
    <row r="69" spans="1:5" ht="20.45" customHeight="1" x14ac:dyDescent="0.25">
      <c r="A69" s="153">
        <v>16</v>
      </c>
      <c r="B69" s="154" t="s">
        <v>951</v>
      </c>
      <c r="C69" s="147" t="s">
        <v>103</v>
      </c>
      <c r="D69" s="147" t="s">
        <v>943</v>
      </c>
      <c r="E69" s="148">
        <f>1050558.27/12</f>
        <v>87546.522500000006</v>
      </c>
    </row>
    <row r="70" spans="1:5" ht="18" customHeight="1" x14ac:dyDescent="0.25">
      <c r="A70" s="156"/>
      <c r="B70" s="152"/>
      <c r="C70" s="147" t="s">
        <v>952</v>
      </c>
      <c r="D70" s="147" t="s">
        <v>878</v>
      </c>
      <c r="E70" s="148">
        <f>64108.16/1.5</f>
        <v>42738.773333333338</v>
      </c>
    </row>
    <row r="71" spans="1:5" ht="27.6" customHeight="1" x14ac:dyDescent="0.25">
      <c r="A71" s="153">
        <v>17</v>
      </c>
      <c r="B71" s="154" t="s">
        <v>953</v>
      </c>
      <c r="C71" s="147" t="s">
        <v>114</v>
      </c>
      <c r="D71" s="147" t="s">
        <v>954</v>
      </c>
      <c r="E71" s="148">
        <v>127985.36333333334</v>
      </c>
    </row>
    <row r="72" spans="1:5" ht="27.6" customHeight="1" x14ac:dyDescent="0.25">
      <c r="A72" s="155"/>
      <c r="B72" s="150"/>
      <c r="C72" s="147" t="s">
        <v>955</v>
      </c>
      <c r="D72" s="147" t="s">
        <v>876</v>
      </c>
      <c r="E72" s="148">
        <v>54998.74</v>
      </c>
    </row>
    <row r="73" spans="1:5" ht="31.5" customHeight="1" x14ac:dyDescent="0.25">
      <c r="A73" s="155"/>
      <c r="B73" s="150"/>
      <c r="C73" s="147" t="s">
        <v>956</v>
      </c>
      <c r="D73" s="147" t="s">
        <v>876</v>
      </c>
      <c r="E73" s="148">
        <v>63762.879999999997</v>
      </c>
    </row>
    <row r="74" spans="1:5" ht="27.6" customHeight="1" x14ac:dyDescent="0.25">
      <c r="A74" s="155"/>
      <c r="B74" s="150"/>
      <c r="C74" s="147" t="s">
        <v>957</v>
      </c>
      <c r="D74" s="147" t="s">
        <v>872</v>
      </c>
      <c r="E74" s="148">
        <v>95598.69</v>
      </c>
    </row>
    <row r="75" spans="1:5" ht="27.6" customHeight="1" x14ac:dyDescent="0.25">
      <c r="A75" s="156"/>
      <c r="B75" s="152"/>
      <c r="C75" s="147" t="s">
        <v>958</v>
      </c>
      <c r="D75" s="147" t="s">
        <v>959</v>
      </c>
      <c r="E75" s="148">
        <v>44777.99</v>
      </c>
    </row>
    <row r="76" spans="1:5" x14ac:dyDescent="0.25">
      <c r="A76" s="158">
        <v>18</v>
      </c>
      <c r="B76" s="154" t="s">
        <v>960</v>
      </c>
      <c r="C76" s="163" t="s">
        <v>961</v>
      </c>
      <c r="D76" s="161" t="s">
        <v>962</v>
      </c>
      <c r="E76" s="161">
        <v>120172.24</v>
      </c>
    </row>
    <row r="77" spans="1:5" x14ac:dyDescent="0.25">
      <c r="A77" s="159"/>
      <c r="B77" s="150"/>
      <c r="C77" s="163" t="s">
        <v>963</v>
      </c>
      <c r="D77" s="163" t="s">
        <v>876</v>
      </c>
      <c r="E77" s="161">
        <v>58318.61</v>
      </c>
    </row>
    <row r="78" spans="1:5" x14ac:dyDescent="0.25">
      <c r="A78" s="159"/>
      <c r="B78" s="150"/>
      <c r="C78" s="163" t="s">
        <v>964</v>
      </c>
      <c r="D78" s="163" t="s">
        <v>965</v>
      </c>
      <c r="E78" s="161">
        <v>47883.28</v>
      </c>
    </row>
    <row r="79" spans="1:5" x14ac:dyDescent="0.25">
      <c r="A79" s="160"/>
      <c r="B79" s="152"/>
      <c r="C79" s="163" t="s">
        <v>966</v>
      </c>
      <c r="D79" s="163" t="s">
        <v>965</v>
      </c>
      <c r="E79" s="161">
        <v>42494.19</v>
      </c>
    </row>
    <row r="80" spans="1:5" x14ac:dyDescent="0.25">
      <c r="A80" s="158">
        <f>A76+1</f>
        <v>19</v>
      </c>
      <c r="B80" s="154" t="s">
        <v>967</v>
      </c>
      <c r="C80" s="147" t="s">
        <v>215</v>
      </c>
      <c r="D80" s="147" t="s">
        <v>870</v>
      </c>
      <c r="E80" s="148">
        <v>131691.09</v>
      </c>
    </row>
    <row r="81" spans="1:5" x14ac:dyDescent="0.25">
      <c r="A81" s="160"/>
      <c r="B81" s="152"/>
      <c r="C81" s="147" t="s">
        <v>968</v>
      </c>
      <c r="D81" s="147" t="s">
        <v>878</v>
      </c>
      <c r="E81" s="148">
        <v>51231.57</v>
      </c>
    </row>
    <row r="82" spans="1:5" x14ac:dyDescent="0.25">
      <c r="A82" s="158">
        <v>20</v>
      </c>
      <c r="B82" s="154" t="s">
        <v>969</v>
      </c>
      <c r="C82" s="147" t="s">
        <v>110</v>
      </c>
      <c r="D82" s="147" t="s">
        <v>870</v>
      </c>
      <c r="E82" s="148">
        <v>94365.81</v>
      </c>
    </row>
    <row r="83" spans="1:5" x14ac:dyDescent="0.25">
      <c r="A83" s="159"/>
      <c r="B83" s="150"/>
      <c r="C83" s="147" t="s">
        <v>970</v>
      </c>
      <c r="D83" s="147" t="s">
        <v>878</v>
      </c>
      <c r="E83" s="148">
        <v>75892.89</v>
      </c>
    </row>
    <row r="84" spans="1:5" x14ac:dyDescent="0.25">
      <c r="A84" s="160"/>
      <c r="B84" s="152"/>
      <c r="C84" s="147" t="s">
        <v>971</v>
      </c>
      <c r="D84" s="147" t="s">
        <v>876</v>
      </c>
      <c r="E84" s="148">
        <v>45533.62</v>
      </c>
    </row>
    <row r="85" spans="1:5" x14ac:dyDescent="0.25">
      <c r="A85" s="158">
        <v>21</v>
      </c>
      <c r="B85" s="154" t="s">
        <v>972</v>
      </c>
      <c r="C85" s="147" t="s">
        <v>176</v>
      </c>
      <c r="D85" s="147" t="s">
        <v>870</v>
      </c>
      <c r="E85" s="164">
        <v>111037.54</v>
      </c>
    </row>
    <row r="86" spans="1:5" x14ac:dyDescent="0.25">
      <c r="A86" s="159"/>
      <c r="B86" s="150"/>
      <c r="C86" s="147" t="s">
        <v>973</v>
      </c>
      <c r="D86" s="147" t="s">
        <v>876</v>
      </c>
      <c r="E86" s="164">
        <v>68521.72</v>
      </c>
    </row>
    <row r="87" spans="1:5" x14ac:dyDescent="0.25">
      <c r="A87" s="160"/>
      <c r="B87" s="152"/>
      <c r="C87" s="147" t="s">
        <v>974</v>
      </c>
      <c r="D87" s="147" t="s">
        <v>872</v>
      </c>
      <c r="E87" s="164">
        <v>92648.46</v>
      </c>
    </row>
    <row r="88" spans="1:5" x14ac:dyDescent="0.25">
      <c r="A88" s="158">
        <v>22</v>
      </c>
      <c r="B88" s="154" t="s">
        <v>975</v>
      </c>
      <c r="C88" s="147" t="s">
        <v>63</v>
      </c>
      <c r="D88" s="147" t="s">
        <v>954</v>
      </c>
      <c r="E88" s="148">
        <v>93697.06</v>
      </c>
    </row>
    <row r="89" spans="1:5" ht="30" x14ac:dyDescent="0.25">
      <c r="A89" s="160"/>
      <c r="B89" s="152"/>
      <c r="C89" s="147" t="s">
        <v>976</v>
      </c>
      <c r="D89" s="147" t="s">
        <v>959</v>
      </c>
      <c r="E89" s="148">
        <v>81665.34</v>
      </c>
    </row>
    <row r="90" spans="1:5" x14ac:dyDescent="0.25">
      <c r="A90" s="153">
        <v>23</v>
      </c>
      <c r="B90" s="154" t="s">
        <v>977</v>
      </c>
      <c r="C90" s="147" t="s">
        <v>234</v>
      </c>
      <c r="D90" s="147" t="s">
        <v>870</v>
      </c>
      <c r="E90" s="148">
        <v>298406.02</v>
      </c>
    </row>
    <row r="91" spans="1:5" x14ac:dyDescent="0.25">
      <c r="A91" s="155"/>
      <c r="B91" s="150"/>
      <c r="C91" s="147" t="s">
        <v>978</v>
      </c>
      <c r="D91" s="147" t="s">
        <v>872</v>
      </c>
      <c r="E91" s="148">
        <v>175497.41</v>
      </c>
    </row>
    <row r="92" spans="1:5" x14ac:dyDescent="0.25">
      <c r="A92" s="155"/>
      <c r="B92" s="150"/>
      <c r="C92" s="147" t="s">
        <v>979</v>
      </c>
      <c r="D92" s="147" t="s">
        <v>912</v>
      </c>
      <c r="E92" s="148">
        <v>112884.81</v>
      </c>
    </row>
    <row r="93" spans="1:5" x14ac:dyDescent="0.25">
      <c r="A93" s="155"/>
      <c r="B93" s="150"/>
      <c r="C93" s="147" t="s">
        <v>980</v>
      </c>
      <c r="D93" s="147" t="s">
        <v>878</v>
      </c>
      <c r="E93" s="148">
        <v>117384.82</v>
      </c>
    </row>
    <row r="94" spans="1:5" x14ac:dyDescent="0.25">
      <c r="A94" s="155"/>
      <c r="B94" s="150"/>
      <c r="C94" s="147" t="s">
        <v>981</v>
      </c>
      <c r="D94" s="147" t="s">
        <v>982</v>
      </c>
      <c r="E94" s="148">
        <v>135891.43</v>
      </c>
    </row>
    <row r="95" spans="1:5" ht="21.75" customHeight="1" x14ac:dyDescent="0.25">
      <c r="A95" s="156"/>
      <c r="B95" s="152"/>
      <c r="C95" s="147" t="s">
        <v>983</v>
      </c>
      <c r="D95" s="147" t="s">
        <v>876</v>
      </c>
      <c r="E95" s="148">
        <v>153703.74</v>
      </c>
    </row>
    <row r="96" spans="1:5" ht="12.6" customHeight="1" x14ac:dyDescent="0.25">
      <c r="A96" s="158">
        <f>A90+1</f>
        <v>24</v>
      </c>
      <c r="B96" s="165" t="s">
        <v>984</v>
      </c>
      <c r="C96" s="147" t="s">
        <v>308</v>
      </c>
      <c r="D96" s="147" t="s">
        <v>894</v>
      </c>
      <c r="E96" s="148">
        <v>57556.2</v>
      </c>
    </row>
    <row r="97" spans="1:5" ht="12.6" customHeight="1" x14ac:dyDescent="0.25">
      <c r="A97" s="159"/>
      <c r="B97" s="166"/>
      <c r="C97" s="147" t="s">
        <v>985</v>
      </c>
      <c r="D97" s="147" t="s">
        <v>876</v>
      </c>
      <c r="E97" s="148">
        <v>71618.210000000006</v>
      </c>
    </row>
    <row r="98" spans="1:5" ht="12.6" customHeight="1" x14ac:dyDescent="0.25">
      <c r="A98" s="159"/>
      <c r="B98" s="166"/>
      <c r="C98" s="147" t="s">
        <v>986</v>
      </c>
      <c r="D98" s="147" t="s">
        <v>876</v>
      </c>
      <c r="E98" s="148">
        <v>49797.2</v>
      </c>
    </row>
    <row r="99" spans="1:5" ht="12.6" customHeight="1" x14ac:dyDescent="0.25">
      <c r="A99" s="159"/>
      <c r="B99" s="166"/>
      <c r="C99" s="147" t="s">
        <v>987</v>
      </c>
      <c r="D99" s="147" t="s">
        <v>878</v>
      </c>
      <c r="E99" s="148">
        <v>46116.24</v>
      </c>
    </row>
    <row r="100" spans="1:5" ht="12.6" customHeight="1" x14ac:dyDescent="0.25">
      <c r="A100" s="159"/>
      <c r="B100" s="166"/>
      <c r="C100" s="147" t="s">
        <v>988</v>
      </c>
      <c r="D100" s="147" t="s">
        <v>912</v>
      </c>
      <c r="E100" s="148">
        <v>86957.119999999995</v>
      </c>
    </row>
    <row r="101" spans="1:5" ht="12.6" customHeight="1" x14ac:dyDescent="0.25">
      <c r="A101" s="160"/>
      <c r="B101" s="167"/>
      <c r="C101" s="147" t="s">
        <v>989</v>
      </c>
      <c r="D101" s="147" t="s">
        <v>950</v>
      </c>
      <c r="E101" s="148">
        <v>104675.8</v>
      </c>
    </row>
    <row r="102" spans="1:5" ht="12.6" customHeight="1" x14ac:dyDescent="0.25">
      <c r="A102" s="158">
        <f>A96+1</f>
        <v>25</v>
      </c>
      <c r="B102" s="165" t="s">
        <v>990</v>
      </c>
      <c r="C102" s="163" t="s">
        <v>251</v>
      </c>
      <c r="D102" s="161" t="s">
        <v>870</v>
      </c>
      <c r="E102" s="161">
        <v>61125.01</v>
      </c>
    </row>
    <row r="103" spans="1:5" ht="12.6" customHeight="1" x14ac:dyDescent="0.25">
      <c r="A103" s="159"/>
      <c r="B103" s="166"/>
      <c r="C103" s="163" t="s">
        <v>991</v>
      </c>
      <c r="D103" s="163" t="s">
        <v>876</v>
      </c>
      <c r="E103" s="161">
        <v>53763.39</v>
      </c>
    </row>
    <row r="104" spans="1:5" ht="12.6" customHeight="1" x14ac:dyDescent="0.25">
      <c r="A104" s="160"/>
      <c r="B104" s="167"/>
      <c r="C104" s="163" t="s">
        <v>992</v>
      </c>
      <c r="D104" s="163" t="s">
        <v>878</v>
      </c>
      <c r="E104" s="161">
        <v>55805.66</v>
      </c>
    </row>
    <row r="105" spans="1:5" ht="27.6" customHeight="1" x14ac:dyDescent="0.25">
      <c r="A105" s="158">
        <v>26</v>
      </c>
      <c r="B105" s="154" t="s">
        <v>993</v>
      </c>
      <c r="C105" s="147" t="s">
        <v>92</v>
      </c>
      <c r="D105" s="147" t="s">
        <v>943</v>
      </c>
      <c r="E105" s="148">
        <f>1242234.3/12</f>
        <v>103519.52500000001</v>
      </c>
    </row>
    <row r="106" spans="1:5" ht="25.15" customHeight="1" x14ac:dyDescent="0.25">
      <c r="A106" s="159"/>
      <c r="B106" s="150"/>
      <c r="C106" s="147" t="s">
        <v>994</v>
      </c>
      <c r="D106" s="147" t="s">
        <v>995</v>
      </c>
      <c r="E106" s="148">
        <f>330161.19/12</f>
        <v>27513.432499999999</v>
      </c>
    </row>
    <row r="107" spans="1:5" ht="25.15" customHeight="1" x14ac:dyDescent="0.25">
      <c r="A107" s="160"/>
      <c r="B107" s="152"/>
      <c r="C107" s="147" t="s">
        <v>996</v>
      </c>
      <c r="D107" s="147" t="s">
        <v>878</v>
      </c>
      <c r="E107" s="148">
        <f>499461.65/12</f>
        <v>41621.804166666669</v>
      </c>
    </row>
    <row r="108" spans="1:5" x14ac:dyDescent="0.25">
      <c r="A108" s="158">
        <f>A105+1</f>
        <v>27</v>
      </c>
      <c r="B108" s="154" t="s">
        <v>997</v>
      </c>
      <c r="C108" s="147" t="s">
        <v>128</v>
      </c>
      <c r="D108" s="147" t="s">
        <v>870</v>
      </c>
      <c r="E108" s="148">
        <v>145960.49</v>
      </c>
    </row>
    <row r="109" spans="1:5" x14ac:dyDescent="0.25">
      <c r="A109" s="160"/>
      <c r="B109" s="152"/>
      <c r="C109" s="147" t="s">
        <v>998</v>
      </c>
      <c r="D109" s="147" t="s">
        <v>878</v>
      </c>
      <c r="E109" s="148">
        <v>114977.28</v>
      </c>
    </row>
    <row r="110" spans="1:5" x14ac:dyDescent="0.25">
      <c r="A110" s="158">
        <v>28</v>
      </c>
      <c r="B110" s="154" t="s">
        <v>999</v>
      </c>
      <c r="C110" s="147" t="s">
        <v>182</v>
      </c>
      <c r="D110" s="147" t="s">
        <v>894</v>
      </c>
      <c r="E110" s="148">
        <v>123805.81</v>
      </c>
    </row>
    <row r="111" spans="1:5" x14ac:dyDescent="0.25">
      <c r="A111" s="160"/>
      <c r="B111" s="152"/>
      <c r="C111" s="147" t="s">
        <v>1000</v>
      </c>
      <c r="D111" s="147" t="s">
        <v>878</v>
      </c>
      <c r="E111" s="148">
        <v>73982.27</v>
      </c>
    </row>
    <row r="112" spans="1:5" x14ac:dyDescent="0.25">
      <c r="A112" s="158">
        <f>A110+1</f>
        <v>29</v>
      </c>
      <c r="B112" s="154" t="s">
        <v>1001</v>
      </c>
      <c r="C112" s="147" t="s">
        <v>276</v>
      </c>
      <c r="D112" s="147" t="s">
        <v>894</v>
      </c>
      <c r="E112" s="148">
        <v>104858.19</v>
      </c>
    </row>
    <row r="113" spans="1:5" x14ac:dyDescent="0.25">
      <c r="A113" s="159"/>
      <c r="B113" s="150"/>
      <c r="C113" s="147" t="s">
        <v>1002</v>
      </c>
      <c r="D113" s="147" t="s">
        <v>912</v>
      </c>
      <c r="E113" s="148">
        <v>79737.55</v>
      </c>
    </row>
    <row r="114" spans="1:5" x14ac:dyDescent="0.25">
      <c r="A114" s="160"/>
      <c r="B114" s="152"/>
      <c r="C114" s="147" t="s">
        <v>1003</v>
      </c>
      <c r="D114" s="147" t="s">
        <v>878</v>
      </c>
      <c r="E114" s="148">
        <v>38884.379999999997</v>
      </c>
    </row>
    <row r="115" spans="1:5" x14ac:dyDescent="0.25">
      <c r="A115" s="158">
        <v>30</v>
      </c>
      <c r="B115" s="168" t="s">
        <v>1004</v>
      </c>
      <c r="C115" s="147" t="s">
        <v>55</v>
      </c>
      <c r="D115" s="147" t="s">
        <v>954</v>
      </c>
      <c r="E115" s="148">
        <v>95030.5</v>
      </c>
    </row>
    <row r="116" spans="1:5" ht="15" customHeight="1" x14ac:dyDescent="0.25">
      <c r="A116" s="159"/>
      <c r="B116" s="168"/>
      <c r="C116" s="147" t="s">
        <v>1005</v>
      </c>
      <c r="D116" s="147" t="s">
        <v>876</v>
      </c>
      <c r="E116" s="148">
        <v>41369.24</v>
      </c>
    </row>
    <row r="117" spans="1:5" x14ac:dyDescent="0.25">
      <c r="A117" s="159"/>
      <c r="B117" s="168"/>
      <c r="C117" s="147" t="s">
        <v>1006</v>
      </c>
      <c r="D117" s="147" t="s">
        <v>912</v>
      </c>
      <c r="E117" s="148">
        <v>61582.91</v>
      </c>
    </row>
    <row r="118" spans="1:5" x14ac:dyDescent="0.25">
      <c r="A118" s="159"/>
      <c r="B118" s="168"/>
      <c r="C118" s="147" t="s">
        <v>1007</v>
      </c>
      <c r="D118" s="147" t="s">
        <v>912</v>
      </c>
      <c r="E118" s="148">
        <v>31582.82</v>
      </c>
    </row>
    <row r="119" spans="1:5" x14ac:dyDescent="0.25">
      <c r="A119" s="159"/>
      <c r="B119" s="168"/>
      <c r="C119" s="147" t="s">
        <v>1008</v>
      </c>
      <c r="D119" s="147" t="s">
        <v>872</v>
      </c>
      <c r="E119" s="148">
        <v>93980.89</v>
      </c>
    </row>
    <row r="120" spans="1:5" ht="30" x14ac:dyDescent="0.25">
      <c r="A120" s="160"/>
      <c r="B120" s="168"/>
      <c r="C120" s="147" t="s">
        <v>1009</v>
      </c>
      <c r="D120" s="147" t="s">
        <v>922</v>
      </c>
      <c r="E120" s="148">
        <v>50186.36</v>
      </c>
    </row>
    <row r="121" spans="1:5" x14ac:dyDescent="0.25">
      <c r="A121" s="158">
        <v>31</v>
      </c>
      <c r="B121" s="165" t="s">
        <v>1010</v>
      </c>
      <c r="C121" s="169" t="s">
        <v>53</v>
      </c>
      <c r="D121" s="170" t="s">
        <v>954</v>
      </c>
      <c r="E121" s="171">
        <v>81456.685833333337</v>
      </c>
    </row>
    <row r="122" spans="1:5" x14ac:dyDescent="0.25">
      <c r="A122" s="159"/>
      <c r="B122" s="166"/>
      <c r="C122" s="169" t="s">
        <v>1011</v>
      </c>
      <c r="D122" s="170" t="s">
        <v>1012</v>
      </c>
      <c r="E122" s="171">
        <v>30125.392500000002</v>
      </c>
    </row>
    <row r="123" spans="1:5" x14ac:dyDescent="0.25">
      <c r="A123" s="160"/>
      <c r="B123" s="167"/>
      <c r="C123" s="163" t="s">
        <v>1013</v>
      </c>
      <c r="D123" s="161" t="s">
        <v>872</v>
      </c>
      <c r="E123" s="172">
        <v>96461.742499999993</v>
      </c>
    </row>
    <row r="124" spans="1:5" x14ac:dyDescent="0.25">
      <c r="A124" s="158">
        <f>A121+1</f>
        <v>32</v>
      </c>
      <c r="B124" s="165" t="s">
        <v>1014</v>
      </c>
      <c r="C124" s="147" t="s">
        <v>298</v>
      </c>
      <c r="D124" s="147" t="s">
        <v>894</v>
      </c>
      <c r="E124" s="148">
        <v>98284.02</v>
      </c>
    </row>
    <row r="125" spans="1:5" x14ac:dyDescent="0.25">
      <c r="A125" s="160"/>
      <c r="B125" s="167"/>
      <c r="C125" s="147" t="s">
        <v>1015</v>
      </c>
      <c r="D125" s="147" t="s">
        <v>878</v>
      </c>
      <c r="E125" s="148">
        <v>49562.080000000002</v>
      </c>
    </row>
    <row r="126" spans="1:5" x14ac:dyDescent="0.25">
      <c r="A126" s="158">
        <f>A124+1</f>
        <v>33</v>
      </c>
      <c r="B126" s="154" t="s">
        <v>1016</v>
      </c>
      <c r="C126" s="147" t="s">
        <v>202</v>
      </c>
      <c r="D126" s="147" t="s">
        <v>870</v>
      </c>
      <c r="E126" s="148">
        <v>121845.78</v>
      </c>
    </row>
    <row r="127" spans="1:5" ht="15" customHeight="1" x14ac:dyDescent="0.25">
      <c r="A127" s="160"/>
      <c r="B127" s="152"/>
      <c r="C127" s="147" t="s">
        <v>1017</v>
      </c>
      <c r="D127" s="147" t="s">
        <v>1018</v>
      </c>
      <c r="E127" s="148">
        <v>93966.98</v>
      </c>
    </row>
    <row r="128" spans="1:5" ht="15" customHeight="1" x14ac:dyDescent="0.25">
      <c r="A128" s="161">
        <f>A126+1</f>
        <v>34</v>
      </c>
      <c r="B128" s="147" t="s">
        <v>1019</v>
      </c>
      <c r="C128" s="147" t="s">
        <v>34</v>
      </c>
      <c r="D128" s="147" t="s">
        <v>894</v>
      </c>
      <c r="E128" s="148">
        <v>66398.28</v>
      </c>
    </row>
    <row r="129" spans="1:5" ht="15" customHeight="1" x14ac:dyDescent="0.25">
      <c r="A129" s="158">
        <f t="shared" ref="A129" si="0">A128+1</f>
        <v>35</v>
      </c>
      <c r="B129" s="154" t="s">
        <v>1020</v>
      </c>
      <c r="C129" s="147" t="s">
        <v>221</v>
      </c>
      <c r="D129" s="147" t="s">
        <v>870</v>
      </c>
      <c r="E129" s="148">
        <v>144153.20000000001</v>
      </c>
    </row>
    <row r="130" spans="1:5" ht="15" customHeight="1" x14ac:dyDescent="0.25">
      <c r="A130" s="160"/>
      <c r="B130" s="152"/>
      <c r="C130" s="147" t="s">
        <v>1021</v>
      </c>
      <c r="D130" s="147" t="s">
        <v>872</v>
      </c>
      <c r="E130" s="148">
        <v>70166.37</v>
      </c>
    </row>
    <row r="131" spans="1:5" ht="15" customHeight="1" x14ac:dyDescent="0.25">
      <c r="A131" s="158">
        <f>A129+1</f>
        <v>36</v>
      </c>
      <c r="B131" s="165" t="s">
        <v>1022</v>
      </c>
      <c r="C131" s="147" t="s">
        <v>239</v>
      </c>
      <c r="D131" s="147" t="s">
        <v>894</v>
      </c>
      <c r="E131" s="148">
        <v>106825.2</v>
      </c>
    </row>
    <row r="132" spans="1:5" ht="15" customHeight="1" x14ac:dyDescent="0.25">
      <c r="A132" s="160"/>
      <c r="B132" s="167"/>
      <c r="C132" s="147" t="s">
        <v>1023</v>
      </c>
      <c r="D132" s="147" t="s">
        <v>872</v>
      </c>
      <c r="E132" s="148">
        <v>76244.98</v>
      </c>
    </row>
    <row r="133" spans="1:5" ht="15" customHeight="1" x14ac:dyDescent="0.25">
      <c r="A133" s="158">
        <f>A131+1</f>
        <v>37</v>
      </c>
      <c r="B133" s="165" t="s">
        <v>1024</v>
      </c>
      <c r="C133" s="147" t="s">
        <v>206</v>
      </c>
      <c r="D133" s="147" t="s">
        <v>870</v>
      </c>
      <c r="E133" s="148">
        <v>154097.72</v>
      </c>
    </row>
    <row r="134" spans="1:5" ht="15" customHeight="1" x14ac:dyDescent="0.25">
      <c r="A134" s="160"/>
      <c r="B134" s="167"/>
      <c r="C134" s="147" t="s">
        <v>1025</v>
      </c>
      <c r="D134" s="147" t="s">
        <v>872</v>
      </c>
      <c r="E134" s="148">
        <v>50243.39</v>
      </c>
    </row>
    <row r="135" spans="1:5" ht="28.5" customHeight="1" x14ac:dyDescent="0.25">
      <c r="A135" s="173">
        <f>A133+1</f>
        <v>38</v>
      </c>
      <c r="B135" s="174" t="s">
        <v>1026</v>
      </c>
      <c r="C135" s="163" t="s">
        <v>286</v>
      </c>
      <c r="D135" s="161" t="s">
        <v>870</v>
      </c>
      <c r="E135" s="161">
        <v>76923.08</v>
      </c>
    </row>
    <row r="136" spans="1:5" ht="21" customHeight="1" x14ac:dyDescent="0.25">
      <c r="A136" s="173"/>
      <c r="B136" s="175"/>
      <c r="C136" s="163" t="s">
        <v>1027</v>
      </c>
      <c r="D136" s="163" t="s">
        <v>876</v>
      </c>
      <c r="E136" s="161">
        <v>61701.56</v>
      </c>
    </row>
    <row r="137" spans="1:5" ht="21" customHeight="1" x14ac:dyDescent="0.25">
      <c r="A137" s="173"/>
      <c r="B137" s="175"/>
      <c r="C137" s="176" t="s">
        <v>1028</v>
      </c>
      <c r="D137" s="163" t="s">
        <v>878</v>
      </c>
      <c r="E137" s="161">
        <v>44115.3</v>
      </c>
    </row>
    <row r="138" spans="1:5" ht="21.75" customHeight="1" x14ac:dyDescent="0.25">
      <c r="A138" s="173"/>
      <c r="B138" s="177"/>
      <c r="C138" s="163" t="s">
        <v>1029</v>
      </c>
      <c r="D138" s="163" t="s">
        <v>878</v>
      </c>
      <c r="E138" s="161">
        <v>54494.19</v>
      </c>
    </row>
    <row r="139" spans="1:5" ht="15" customHeight="1" x14ac:dyDescent="0.25">
      <c r="A139" s="158">
        <v>39</v>
      </c>
      <c r="B139" s="178" t="s">
        <v>1030</v>
      </c>
      <c r="C139" s="147" t="s">
        <v>143</v>
      </c>
      <c r="D139" s="147" t="s">
        <v>870</v>
      </c>
      <c r="E139" s="148">
        <v>165361.00416666668</v>
      </c>
    </row>
    <row r="140" spans="1:5" ht="15" customHeight="1" x14ac:dyDescent="0.25">
      <c r="A140" s="159"/>
      <c r="B140" s="179"/>
      <c r="C140" s="147" t="s">
        <v>1031</v>
      </c>
      <c r="D140" s="147" t="s">
        <v>1032</v>
      </c>
      <c r="E140" s="148">
        <v>44395.125833333332</v>
      </c>
    </row>
    <row r="141" spans="1:5" ht="15" customHeight="1" x14ac:dyDescent="0.25">
      <c r="A141" s="159"/>
      <c r="B141" s="179"/>
      <c r="C141" s="147" t="s">
        <v>1033</v>
      </c>
      <c r="D141" s="147" t="s">
        <v>1018</v>
      </c>
      <c r="E141" s="148">
        <v>48270.239166666666</v>
      </c>
    </row>
    <row r="142" spans="1:5" ht="15" customHeight="1" x14ac:dyDescent="0.25">
      <c r="A142" s="159"/>
      <c r="B142" s="179"/>
      <c r="C142" s="147" t="s">
        <v>1034</v>
      </c>
      <c r="D142" s="147" t="s">
        <v>1035</v>
      </c>
      <c r="E142" s="148">
        <v>93327.96</v>
      </c>
    </row>
    <row r="143" spans="1:5" ht="15" customHeight="1" x14ac:dyDescent="0.25">
      <c r="A143" s="160"/>
      <c r="B143" s="180"/>
      <c r="C143" s="147" t="s">
        <v>1036</v>
      </c>
      <c r="D143" s="147" t="s">
        <v>1037</v>
      </c>
      <c r="E143" s="148">
        <v>101461.06</v>
      </c>
    </row>
    <row r="144" spans="1:5" x14ac:dyDescent="0.25">
      <c r="A144" s="158">
        <v>40</v>
      </c>
      <c r="B144" s="154" t="s">
        <v>1038</v>
      </c>
      <c r="C144" s="147" t="s">
        <v>246</v>
      </c>
      <c r="D144" s="147" t="s">
        <v>870</v>
      </c>
      <c r="E144" s="148">
        <v>197491.97</v>
      </c>
    </row>
    <row r="145" spans="1:5" x14ac:dyDescent="0.25">
      <c r="A145" s="159"/>
      <c r="B145" s="150"/>
      <c r="C145" s="147" t="s">
        <v>1039</v>
      </c>
      <c r="D145" s="147" t="s">
        <v>1012</v>
      </c>
      <c r="E145" s="148">
        <v>31881.94</v>
      </c>
    </row>
    <row r="146" spans="1:5" ht="34.5" customHeight="1" x14ac:dyDescent="0.25">
      <c r="A146" s="159"/>
      <c r="B146" s="150"/>
      <c r="C146" s="147" t="s">
        <v>1040</v>
      </c>
      <c r="D146" s="147" t="s">
        <v>1032</v>
      </c>
      <c r="E146" s="148">
        <v>62267.88</v>
      </c>
    </row>
    <row r="147" spans="1:5" ht="31.5" customHeight="1" x14ac:dyDescent="0.25">
      <c r="A147" s="159"/>
      <c r="B147" s="150"/>
      <c r="C147" s="147" t="s">
        <v>1041</v>
      </c>
      <c r="D147" s="147" t="s">
        <v>1018</v>
      </c>
      <c r="E147" s="148">
        <v>68373.42</v>
      </c>
    </row>
    <row r="148" spans="1:5" ht="47.25" customHeight="1" x14ac:dyDescent="0.25">
      <c r="A148" s="159"/>
      <c r="B148" s="150"/>
      <c r="C148" s="147" t="s">
        <v>1042</v>
      </c>
      <c r="D148" s="147" t="s">
        <v>1043</v>
      </c>
      <c r="E148" s="148">
        <v>92139.72</v>
      </c>
    </row>
    <row r="149" spans="1:5" ht="37.5" customHeight="1" x14ac:dyDescent="0.25">
      <c r="A149" s="159"/>
      <c r="B149" s="150"/>
      <c r="C149" s="147" t="s">
        <v>1044</v>
      </c>
      <c r="D149" s="147" t="s">
        <v>1035</v>
      </c>
      <c r="E149" s="148">
        <v>104479.78</v>
      </c>
    </row>
    <row r="150" spans="1:5" ht="34.5" customHeight="1" x14ac:dyDescent="0.25">
      <c r="A150" s="160"/>
      <c r="B150" s="152"/>
      <c r="C150" s="147" t="s">
        <v>1045</v>
      </c>
      <c r="D150" s="147" t="s">
        <v>1037</v>
      </c>
      <c r="E150" s="148">
        <v>97129.8</v>
      </c>
    </row>
    <row r="151" spans="1:5" x14ac:dyDescent="0.25">
      <c r="A151" s="158">
        <f>A144+1</f>
        <v>41</v>
      </c>
      <c r="B151" s="154" t="s">
        <v>1046</v>
      </c>
      <c r="C151" s="147" t="s">
        <v>139</v>
      </c>
      <c r="D151" s="147" t="s">
        <v>870</v>
      </c>
      <c r="E151" s="148">
        <v>93100.96</v>
      </c>
    </row>
    <row r="152" spans="1:5" ht="30" x14ac:dyDescent="0.25">
      <c r="A152" s="159"/>
      <c r="B152" s="150"/>
      <c r="C152" s="147" t="s">
        <v>1047</v>
      </c>
      <c r="D152" s="147" t="s">
        <v>1032</v>
      </c>
      <c r="E152" s="148">
        <v>65312.43</v>
      </c>
    </row>
    <row r="153" spans="1:5" x14ac:dyDescent="0.25">
      <c r="A153" s="159"/>
      <c r="B153" s="150"/>
      <c r="C153" s="147" t="s">
        <v>1048</v>
      </c>
      <c r="D153" s="147" t="s">
        <v>1018</v>
      </c>
      <c r="E153" s="148">
        <v>42862.45</v>
      </c>
    </row>
    <row r="154" spans="1:5" ht="45" x14ac:dyDescent="0.25">
      <c r="A154" s="159"/>
      <c r="B154" s="150"/>
      <c r="C154" s="147" t="s">
        <v>1049</v>
      </c>
      <c r="D154" s="147" t="s">
        <v>1043</v>
      </c>
      <c r="E154" s="148">
        <v>56637.9</v>
      </c>
    </row>
    <row r="155" spans="1:5" ht="30" x14ac:dyDescent="0.25">
      <c r="A155" s="159"/>
      <c r="B155" s="150"/>
      <c r="C155" s="147" t="s">
        <v>1050</v>
      </c>
      <c r="D155" s="147" t="s">
        <v>1035</v>
      </c>
      <c r="E155" s="148">
        <v>67376.289999999994</v>
      </c>
    </row>
    <row r="156" spans="1:5" ht="30" x14ac:dyDescent="0.25">
      <c r="A156" s="159"/>
      <c r="B156" s="150"/>
      <c r="C156" s="147" t="s">
        <v>1051</v>
      </c>
      <c r="D156" s="147" t="s">
        <v>1035</v>
      </c>
      <c r="E156" s="148">
        <v>73835.710000000006</v>
      </c>
    </row>
    <row r="157" spans="1:5" ht="30" x14ac:dyDescent="0.25">
      <c r="A157" s="160"/>
      <c r="B157" s="152"/>
      <c r="C157" s="147" t="s">
        <v>1052</v>
      </c>
      <c r="D157" s="147" t="s">
        <v>1035</v>
      </c>
      <c r="E157" s="148">
        <v>80973.59</v>
      </c>
    </row>
    <row r="158" spans="1:5" x14ac:dyDescent="0.25">
      <c r="A158" s="158">
        <f>A151+1</f>
        <v>42</v>
      </c>
      <c r="B158" s="154" t="s">
        <v>1053</v>
      </c>
      <c r="C158" s="147" t="s">
        <v>294</v>
      </c>
      <c r="D158" s="147" t="s">
        <v>943</v>
      </c>
      <c r="E158" s="148">
        <f>1533721.57/12</f>
        <v>127810.13083333334</v>
      </c>
    </row>
    <row r="159" spans="1:5" ht="30" x14ac:dyDescent="0.25">
      <c r="A159" s="159"/>
      <c r="B159" s="150"/>
      <c r="C159" s="147" t="s">
        <v>1054</v>
      </c>
      <c r="D159" s="147" t="s">
        <v>1055</v>
      </c>
      <c r="E159" s="148">
        <f>710836.88/12</f>
        <v>59236.406666666669</v>
      </c>
    </row>
    <row r="160" spans="1:5" x14ac:dyDescent="0.25">
      <c r="A160" s="159"/>
      <c r="B160" s="150"/>
      <c r="C160" s="147" t="s">
        <v>1056</v>
      </c>
      <c r="D160" s="147" t="s">
        <v>878</v>
      </c>
      <c r="E160" s="148">
        <f>668625.63/12</f>
        <v>55718.802499999998</v>
      </c>
    </row>
    <row r="161" spans="1:5" x14ac:dyDescent="0.25">
      <c r="A161" s="160"/>
      <c r="B161" s="152"/>
      <c r="C161" s="147" t="s">
        <v>1057</v>
      </c>
      <c r="D161" s="147" t="s">
        <v>872</v>
      </c>
      <c r="E161" s="148">
        <f>989805.73/12</f>
        <v>82483.810833333337</v>
      </c>
    </row>
    <row r="162" spans="1:5" x14ac:dyDescent="0.25">
      <c r="A162" s="158">
        <f>A158+1</f>
        <v>43</v>
      </c>
      <c r="B162" s="154" t="s">
        <v>1058</v>
      </c>
      <c r="C162" s="147" t="s">
        <v>122</v>
      </c>
      <c r="D162" s="147" t="s">
        <v>870</v>
      </c>
      <c r="E162" s="148">
        <v>142972.53</v>
      </c>
    </row>
    <row r="163" spans="1:5" x14ac:dyDescent="0.25">
      <c r="A163" s="159"/>
      <c r="B163" s="150"/>
      <c r="C163" s="147" t="s">
        <v>1059</v>
      </c>
      <c r="D163" s="147" t="s">
        <v>1012</v>
      </c>
      <c r="E163" s="148">
        <v>50844.73</v>
      </c>
    </row>
    <row r="164" spans="1:5" ht="30" x14ac:dyDescent="0.25">
      <c r="A164" s="159"/>
      <c r="B164" s="150"/>
      <c r="C164" s="147" t="s">
        <v>1060</v>
      </c>
      <c r="D164" s="147" t="s">
        <v>1032</v>
      </c>
      <c r="E164" s="148">
        <v>61418.91</v>
      </c>
    </row>
    <row r="165" spans="1:5" x14ac:dyDescent="0.25">
      <c r="A165" s="159"/>
      <c r="B165" s="150"/>
      <c r="C165" s="147" t="s">
        <v>1061</v>
      </c>
      <c r="D165" s="147" t="s">
        <v>1018</v>
      </c>
      <c r="E165" s="148">
        <v>88738.240000000005</v>
      </c>
    </row>
    <row r="166" spans="1:5" ht="30" x14ac:dyDescent="0.25">
      <c r="A166" s="159"/>
      <c r="B166" s="150"/>
      <c r="C166" s="147" t="s">
        <v>1062</v>
      </c>
      <c r="D166" s="147" t="s">
        <v>1035</v>
      </c>
      <c r="E166" s="148">
        <v>28945.45</v>
      </c>
    </row>
    <row r="167" spans="1:5" ht="30" x14ac:dyDescent="0.25">
      <c r="A167" s="160"/>
      <c r="B167" s="152"/>
      <c r="C167" s="147" t="s">
        <v>1063</v>
      </c>
      <c r="D167" s="147" t="s">
        <v>1035</v>
      </c>
      <c r="E167" s="148">
        <v>117009.87</v>
      </c>
    </row>
    <row r="168" spans="1:5" x14ac:dyDescent="0.25">
      <c r="A168" s="158">
        <f>A162+1</f>
        <v>44</v>
      </c>
      <c r="B168" s="154" t="s">
        <v>1064</v>
      </c>
      <c r="C168" s="161" t="s">
        <v>194</v>
      </c>
      <c r="D168" s="161" t="s">
        <v>870</v>
      </c>
      <c r="E168" s="164">
        <v>183322.5</v>
      </c>
    </row>
    <row r="169" spans="1:5" ht="30" x14ac:dyDescent="0.25">
      <c r="A169" s="159"/>
      <c r="B169" s="150"/>
      <c r="C169" s="161" t="s">
        <v>1065</v>
      </c>
      <c r="D169" s="163" t="s">
        <v>1037</v>
      </c>
      <c r="E169" s="164">
        <v>94541.96</v>
      </c>
    </row>
    <row r="170" spans="1:5" x14ac:dyDescent="0.25">
      <c r="A170" s="159"/>
      <c r="B170" s="150"/>
      <c r="C170" s="161" t="s">
        <v>1066</v>
      </c>
      <c r="D170" s="181" t="s">
        <v>1012</v>
      </c>
      <c r="E170" s="164">
        <v>52847.07</v>
      </c>
    </row>
    <row r="171" spans="1:5" ht="30" x14ac:dyDescent="0.25">
      <c r="A171" s="159"/>
      <c r="B171" s="150"/>
      <c r="C171" s="161" t="s">
        <v>1067</v>
      </c>
      <c r="D171" s="181" t="s">
        <v>1032</v>
      </c>
      <c r="E171" s="164">
        <v>70292.160000000003</v>
      </c>
    </row>
    <row r="172" spans="1:5" x14ac:dyDescent="0.25">
      <c r="A172" s="160"/>
      <c r="B172" s="152"/>
      <c r="C172" s="161" t="s">
        <v>1068</v>
      </c>
      <c r="D172" s="181" t="s">
        <v>1018</v>
      </c>
      <c r="E172" s="164">
        <v>47171.06</v>
      </c>
    </row>
    <row r="173" spans="1:5" x14ac:dyDescent="0.25">
      <c r="A173" s="158">
        <f>A168+1</f>
        <v>45</v>
      </c>
      <c r="B173" s="154" t="s">
        <v>1069</v>
      </c>
      <c r="C173" s="147" t="s">
        <v>264</v>
      </c>
      <c r="D173" s="147" t="s">
        <v>870</v>
      </c>
      <c r="E173" s="148">
        <v>132527.24</v>
      </c>
    </row>
    <row r="174" spans="1:5" ht="30" x14ac:dyDescent="0.25">
      <c r="A174" s="159"/>
      <c r="B174" s="150"/>
      <c r="C174" s="147" t="s">
        <v>1070</v>
      </c>
      <c r="D174" s="147" t="s">
        <v>1032</v>
      </c>
      <c r="E174" s="148">
        <v>47033.53</v>
      </c>
    </row>
    <row r="175" spans="1:5" x14ac:dyDescent="0.25">
      <c r="A175" s="159"/>
      <c r="B175" s="150"/>
      <c r="C175" s="147" t="s">
        <v>1071</v>
      </c>
      <c r="D175" s="147" t="s">
        <v>1018</v>
      </c>
      <c r="E175" s="148">
        <v>64619.67</v>
      </c>
    </row>
    <row r="176" spans="1:5" ht="30" x14ac:dyDescent="0.25">
      <c r="A176" s="159"/>
      <c r="B176" s="150"/>
      <c r="C176" s="147" t="s">
        <v>1072</v>
      </c>
      <c r="D176" s="147" t="s">
        <v>1035</v>
      </c>
      <c r="E176" s="148">
        <v>66911.72</v>
      </c>
    </row>
    <row r="177" spans="1:5" x14ac:dyDescent="0.25">
      <c r="A177" s="160"/>
      <c r="B177" s="152"/>
      <c r="C177" s="147" t="s">
        <v>1073</v>
      </c>
      <c r="D177" s="147" t="s">
        <v>1074</v>
      </c>
      <c r="E177" s="148">
        <v>80213.87</v>
      </c>
    </row>
    <row r="178" spans="1:5" x14ac:dyDescent="0.25">
      <c r="A178" s="158">
        <f>A173+1</f>
        <v>46</v>
      </c>
      <c r="B178" s="154" t="s">
        <v>1075</v>
      </c>
      <c r="C178" s="163" t="s">
        <v>255</v>
      </c>
      <c r="D178" s="161" t="s">
        <v>870</v>
      </c>
      <c r="E178" s="161">
        <v>146254.95000000001</v>
      </c>
    </row>
    <row r="179" spans="1:5" x14ac:dyDescent="0.25">
      <c r="A179" s="159"/>
      <c r="B179" s="150"/>
      <c r="C179" s="163" t="s">
        <v>1076</v>
      </c>
      <c r="D179" s="163" t="s">
        <v>901</v>
      </c>
      <c r="E179" s="161">
        <v>78988.05</v>
      </c>
    </row>
    <row r="180" spans="1:5" ht="15.75" thickBot="1" x14ac:dyDescent="0.3">
      <c r="A180" s="160"/>
      <c r="B180" s="152"/>
      <c r="C180" s="163" t="s">
        <v>1077</v>
      </c>
      <c r="D180" s="163" t="s">
        <v>878</v>
      </c>
      <c r="E180" s="161">
        <v>43108.61</v>
      </c>
    </row>
    <row r="181" spans="1:5" x14ac:dyDescent="0.25">
      <c r="A181" s="182">
        <v>47</v>
      </c>
      <c r="B181" s="183" t="s">
        <v>1078</v>
      </c>
      <c r="C181" s="147" t="s">
        <v>1079</v>
      </c>
      <c r="D181" s="147" t="s">
        <v>1080</v>
      </c>
      <c r="E181" s="148">
        <f>561013.42/12</f>
        <v>46751.118333333339</v>
      </c>
    </row>
    <row r="182" spans="1:5" x14ac:dyDescent="0.25">
      <c r="A182" s="159"/>
      <c r="B182" s="184"/>
      <c r="C182" s="147" t="s">
        <v>1081</v>
      </c>
      <c r="D182" s="147" t="s">
        <v>1082</v>
      </c>
      <c r="E182" s="148">
        <f>407044.14/12</f>
        <v>33920.345000000001</v>
      </c>
    </row>
    <row r="183" spans="1:5" x14ac:dyDescent="0.25">
      <c r="A183" s="160"/>
      <c r="B183" s="185"/>
      <c r="C183" s="147" t="s">
        <v>1083</v>
      </c>
      <c r="D183" s="147" t="s">
        <v>1084</v>
      </c>
      <c r="E183" s="148">
        <f>383637.05/9.5</f>
        <v>40382.847368421055</v>
      </c>
    </row>
    <row r="184" spans="1:5" x14ac:dyDescent="0.25">
      <c r="A184" s="158">
        <f>A181+1</f>
        <v>48</v>
      </c>
      <c r="B184" s="186" t="s">
        <v>1085</v>
      </c>
      <c r="C184" s="147" t="s">
        <v>400</v>
      </c>
      <c r="D184" s="147" t="s">
        <v>1080</v>
      </c>
      <c r="E184" s="148">
        <v>59012.13</v>
      </c>
    </row>
    <row r="185" spans="1:5" x14ac:dyDescent="0.25">
      <c r="A185" s="159"/>
      <c r="B185" s="184"/>
      <c r="C185" s="147" t="s">
        <v>1086</v>
      </c>
      <c r="D185" s="147" t="s">
        <v>1087</v>
      </c>
      <c r="E185" s="148">
        <v>29439.05</v>
      </c>
    </row>
    <row r="186" spans="1:5" x14ac:dyDescent="0.25">
      <c r="A186" s="159"/>
      <c r="B186" s="184"/>
      <c r="C186" s="147" t="s">
        <v>1088</v>
      </c>
      <c r="D186" s="147" t="s">
        <v>1087</v>
      </c>
      <c r="E186" s="148">
        <v>40035.56</v>
      </c>
    </row>
    <row r="187" spans="1:5" x14ac:dyDescent="0.25">
      <c r="A187" s="160"/>
      <c r="B187" s="185"/>
      <c r="C187" s="147" t="s">
        <v>1089</v>
      </c>
      <c r="D187" s="147" t="s">
        <v>1090</v>
      </c>
      <c r="E187" s="148">
        <v>39790.080000000002</v>
      </c>
    </row>
    <row r="188" spans="1:5" x14ac:dyDescent="0.25">
      <c r="A188" s="158">
        <f>A184+1</f>
        <v>49</v>
      </c>
      <c r="B188" s="186" t="s">
        <v>1091</v>
      </c>
      <c r="C188" s="147" t="s">
        <v>355</v>
      </c>
      <c r="D188" s="147" t="s">
        <v>1092</v>
      </c>
      <c r="E188" s="148">
        <v>82551.11</v>
      </c>
    </row>
    <row r="189" spans="1:5" x14ac:dyDescent="0.25">
      <c r="A189" s="159"/>
      <c r="B189" s="184"/>
      <c r="C189" s="147" t="s">
        <v>1093</v>
      </c>
      <c r="D189" s="147" t="s">
        <v>1082</v>
      </c>
      <c r="E189" s="148">
        <v>39256.050000000003</v>
      </c>
    </row>
    <row r="190" spans="1:5" ht="30" x14ac:dyDescent="0.25">
      <c r="A190" s="160"/>
      <c r="B190" s="185"/>
      <c r="C190" s="147" t="s">
        <v>1094</v>
      </c>
      <c r="D190" s="147" t="s">
        <v>1095</v>
      </c>
      <c r="E190" s="148">
        <v>48903.519999999997</v>
      </c>
    </row>
    <row r="191" spans="1:5" x14ac:dyDescent="0.25">
      <c r="A191" s="158">
        <f>A188+1</f>
        <v>50</v>
      </c>
      <c r="B191" s="186" t="s">
        <v>1096</v>
      </c>
      <c r="C191" s="187" t="s">
        <v>362</v>
      </c>
      <c r="D191" s="188" t="s">
        <v>1080</v>
      </c>
      <c r="E191" s="189">
        <v>72648.679999999993</v>
      </c>
    </row>
    <row r="192" spans="1:5" x14ac:dyDescent="0.25">
      <c r="A192" s="159"/>
      <c r="B192" s="184"/>
      <c r="C192" s="187" t="s">
        <v>1097</v>
      </c>
      <c r="D192" s="188" t="s">
        <v>1087</v>
      </c>
      <c r="E192" s="189">
        <v>51510.3</v>
      </c>
    </row>
    <row r="193" spans="1:5" x14ac:dyDescent="0.25">
      <c r="A193" s="160"/>
      <c r="B193" s="185"/>
      <c r="C193" s="187" t="s">
        <v>1098</v>
      </c>
      <c r="D193" s="188" t="s">
        <v>1090</v>
      </c>
      <c r="E193" s="189">
        <v>30044.639999999999</v>
      </c>
    </row>
    <row r="194" spans="1:5" x14ac:dyDescent="0.25">
      <c r="A194" s="158">
        <f>A191+1</f>
        <v>51</v>
      </c>
      <c r="B194" s="186" t="s">
        <v>1099</v>
      </c>
      <c r="C194" s="187" t="s">
        <v>1100</v>
      </c>
      <c r="D194" s="188" t="s">
        <v>1080</v>
      </c>
      <c r="E194" s="189">
        <v>61154.87</v>
      </c>
    </row>
    <row r="195" spans="1:5" x14ac:dyDescent="0.25">
      <c r="A195" s="159"/>
      <c r="B195" s="184"/>
      <c r="C195" s="187" t="s">
        <v>1101</v>
      </c>
      <c r="D195" s="188" t="s">
        <v>1087</v>
      </c>
      <c r="E195" s="189">
        <v>16693.669999999998</v>
      </c>
    </row>
    <row r="196" spans="1:5" x14ac:dyDescent="0.25">
      <c r="A196" s="160"/>
      <c r="B196" s="185"/>
      <c r="C196" s="187" t="s">
        <v>1102</v>
      </c>
      <c r="D196" s="188" t="s">
        <v>1090</v>
      </c>
      <c r="E196" s="189">
        <v>35193</v>
      </c>
    </row>
    <row r="197" spans="1:5" x14ac:dyDescent="0.25">
      <c r="A197" s="158">
        <v>52</v>
      </c>
      <c r="B197" s="184" t="s">
        <v>1103</v>
      </c>
      <c r="C197" s="147" t="s">
        <v>452</v>
      </c>
      <c r="D197" s="147" t="s">
        <v>1092</v>
      </c>
      <c r="E197" s="148">
        <v>61042.84</v>
      </c>
    </row>
    <row r="198" spans="1:5" x14ac:dyDescent="0.25">
      <c r="A198" s="159"/>
      <c r="B198" s="184"/>
      <c r="C198" s="147" t="s">
        <v>1104</v>
      </c>
      <c r="D198" s="147" t="s">
        <v>1082</v>
      </c>
      <c r="E198" s="148">
        <v>31796.48</v>
      </c>
    </row>
    <row r="199" spans="1:5" ht="30" x14ac:dyDescent="0.25">
      <c r="A199" s="159"/>
      <c r="B199" s="184"/>
      <c r="C199" s="147" t="s">
        <v>1105</v>
      </c>
      <c r="D199" s="147" t="s">
        <v>1095</v>
      </c>
      <c r="E199" s="148">
        <v>22357.99</v>
      </c>
    </row>
    <row r="200" spans="1:5" ht="30" x14ac:dyDescent="0.25">
      <c r="A200" s="160"/>
      <c r="B200" s="185"/>
      <c r="C200" s="147" t="s">
        <v>1106</v>
      </c>
      <c r="D200" s="147" t="s">
        <v>1095</v>
      </c>
      <c r="E200" s="148">
        <v>20617</v>
      </c>
    </row>
    <row r="201" spans="1:5" x14ac:dyDescent="0.25">
      <c r="A201" s="158">
        <v>53</v>
      </c>
      <c r="B201" s="186" t="s">
        <v>1107</v>
      </c>
      <c r="C201" s="147" t="s">
        <v>337</v>
      </c>
      <c r="D201" s="147" t="s">
        <v>1092</v>
      </c>
      <c r="E201" s="148">
        <v>85261.95</v>
      </c>
    </row>
    <row r="202" spans="1:5" x14ac:dyDescent="0.25">
      <c r="A202" s="159"/>
      <c r="B202" s="184"/>
      <c r="C202" s="147" t="s">
        <v>1108</v>
      </c>
      <c r="D202" s="147" t="s">
        <v>1082</v>
      </c>
      <c r="E202" s="148">
        <v>22150.9</v>
      </c>
    </row>
    <row r="203" spans="1:5" x14ac:dyDescent="0.25">
      <c r="A203" s="159"/>
      <c r="B203" s="184"/>
      <c r="C203" s="147" t="s">
        <v>1109</v>
      </c>
      <c r="D203" s="147" t="s">
        <v>1082</v>
      </c>
      <c r="E203" s="148">
        <v>46524.78</v>
      </c>
    </row>
    <row r="204" spans="1:5" ht="30" x14ac:dyDescent="0.25">
      <c r="A204" s="160"/>
      <c r="B204" s="185"/>
      <c r="C204" s="147" t="s">
        <v>1110</v>
      </c>
      <c r="D204" s="147" t="s">
        <v>1095</v>
      </c>
      <c r="E204" s="148">
        <v>58669.95</v>
      </c>
    </row>
    <row r="205" spans="1:5" x14ac:dyDescent="0.25">
      <c r="A205" s="158">
        <f>A201+1</f>
        <v>54</v>
      </c>
      <c r="B205" s="186" t="s">
        <v>1111</v>
      </c>
      <c r="C205" s="147" t="s">
        <v>461</v>
      </c>
      <c r="D205" s="147" t="s">
        <v>1080</v>
      </c>
      <c r="E205" s="148">
        <v>74618.350000000006</v>
      </c>
    </row>
    <row r="206" spans="1:5" x14ac:dyDescent="0.25">
      <c r="A206" s="159"/>
      <c r="B206" s="184"/>
      <c r="C206" s="147" t="s">
        <v>1112</v>
      </c>
      <c r="D206" s="147" t="s">
        <v>1087</v>
      </c>
      <c r="E206" s="148">
        <v>41649.14</v>
      </c>
    </row>
    <row r="207" spans="1:5" x14ac:dyDescent="0.25">
      <c r="A207" s="159"/>
      <c r="B207" s="184"/>
      <c r="C207" s="147" t="s">
        <v>1113</v>
      </c>
      <c r="D207" s="147" t="s">
        <v>1090</v>
      </c>
      <c r="E207" s="148">
        <v>45048.38</v>
      </c>
    </row>
    <row r="208" spans="1:5" x14ac:dyDescent="0.25">
      <c r="A208" s="160"/>
      <c r="B208" s="185"/>
      <c r="C208" s="147" t="s">
        <v>1114</v>
      </c>
      <c r="D208" s="147" t="s">
        <v>1090</v>
      </c>
      <c r="E208" s="148">
        <v>37904.89</v>
      </c>
    </row>
    <row r="209" spans="1:5" x14ac:dyDescent="0.25">
      <c r="A209" s="158">
        <f>A205+1</f>
        <v>55</v>
      </c>
      <c r="B209" s="186" t="s">
        <v>1115</v>
      </c>
      <c r="C209" s="187" t="s">
        <v>408</v>
      </c>
      <c r="D209" s="187" t="s">
        <v>1092</v>
      </c>
      <c r="E209" s="187">
        <v>53002.53</v>
      </c>
    </row>
    <row r="210" spans="1:5" x14ac:dyDescent="0.25">
      <c r="A210" s="159"/>
      <c r="B210" s="184"/>
      <c r="C210" s="190" t="s">
        <v>1116</v>
      </c>
      <c r="D210" s="190" t="s">
        <v>1082</v>
      </c>
      <c r="E210" s="187">
        <v>34984</v>
      </c>
    </row>
    <row r="211" spans="1:5" x14ac:dyDescent="0.25">
      <c r="A211" s="159"/>
      <c r="B211" s="184"/>
      <c r="C211" s="187" t="s">
        <v>1117</v>
      </c>
      <c r="D211" s="190" t="s">
        <v>1082</v>
      </c>
      <c r="E211" s="187">
        <v>33681.440000000002</v>
      </c>
    </row>
    <row r="212" spans="1:5" ht="30" x14ac:dyDescent="0.25">
      <c r="A212" s="159"/>
      <c r="B212" s="184"/>
      <c r="C212" s="187" t="s">
        <v>1118</v>
      </c>
      <c r="D212" s="190" t="s">
        <v>1095</v>
      </c>
      <c r="E212" s="187">
        <v>34415.86</v>
      </c>
    </row>
    <row r="213" spans="1:5" ht="30" x14ac:dyDescent="0.25">
      <c r="A213" s="159"/>
      <c r="B213" s="184"/>
      <c r="C213" s="190" t="s">
        <v>1083</v>
      </c>
      <c r="D213" s="190" t="s">
        <v>1095</v>
      </c>
      <c r="E213" s="187">
        <v>27999.62</v>
      </c>
    </row>
    <row r="214" spans="1:5" ht="30" x14ac:dyDescent="0.25">
      <c r="A214" s="159"/>
      <c r="B214" s="184"/>
      <c r="C214" s="190" t="s">
        <v>1119</v>
      </c>
      <c r="D214" s="190" t="s">
        <v>1095</v>
      </c>
      <c r="E214" s="187">
        <v>29663.54</v>
      </c>
    </row>
    <row r="215" spans="1:5" ht="30" x14ac:dyDescent="0.25">
      <c r="A215" s="160"/>
      <c r="B215" s="185"/>
      <c r="C215" s="187" t="s">
        <v>1120</v>
      </c>
      <c r="D215" s="190" t="s">
        <v>1095</v>
      </c>
      <c r="E215" s="187">
        <v>34149.5</v>
      </c>
    </row>
    <row r="216" spans="1:5" x14ac:dyDescent="0.25">
      <c r="A216" s="158">
        <f>A209+1</f>
        <v>56</v>
      </c>
      <c r="B216" s="186" t="s">
        <v>1121</v>
      </c>
      <c r="C216" s="187" t="s">
        <v>352</v>
      </c>
      <c r="D216" s="188" t="s">
        <v>1080</v>
      </c>
      <c r="E216" s="189">
        <v>81369.070000000007</v>
      </c>
    </row>
    <row r="217" spans="1:5" x14ac:dyDescent="0.25">
      <c r="A217" s="159"/>
      <c r="B217" s="184"/>
      <c r="C217" s="187" t="s">
        <v>1122</v>
      </c>
      <c r="D217" s="188" t="s">
        <v>1087</v>
      </c>
      <c r="E217" s="189">
        <v>34144.269999999997</v>
      </c>
    </row>
    <row r="218" spans="1:5" x14ac:dyDescent="0.25">
      <c r="A218" s="159"/>
      <c r="B218" s="184"/>
      <c r="C218" s="187" t="s">
        <v>1123</v>
      </c>
      <c r="D218" s="188" t="s">
        <v>1087</v>
      </c>
      <c r="E218" s="189">
        <v>46635.81</v>
      </c>
    </row>
    <row r="219" spans="1:5" x14ac:dyDescent="0.25">
      <c r="A219" s="159"/>
      <c r="B219" s="184"/>
      <c r="C219" s="187" t="s">
        <v>1124</v>
      </c>
      <c r="D219" s="188" t="s">
        <v>1090</v>
      </c>
      <c r="E219" s="189">
        <v>38352.1</v>
      </c>
    </row>
    <row r="220" spans="1:5" x14ac:dyDescent="0.25">
      <c r="A220" s="159"/>
      <c r="B220" s="184"/>
      <c r="C220" s="187" t="s">
        <v>1125</v>
      </c>
      <c r="D220" s="188" t="s">
        <v>1090</v>
      </c>
      <c r="E220" s="189">
        <v>45873.25</v>
      </c>
    </row>
    <row r="221" spans="1:5" x14ac:dyDescent="0.25">
      <c r="A221" s="159"/>
      <c r="B221" s="184"/>
      <c r="C221" s="187" t="s">
        <v>1126</v>
      </c>
      <c r="D221" s="188" t="s">
        <v>1090</v>
      </c>
      <c r="E221" s="189">
        <v>33156.33</v>
      </c>
    </row>
    <row r="222" spans="1:5" x14ac:dyDescent="0.25">
      <c r="A222" s="160"/>
      <c r="B222" s="185"/>
      <c r="C222" s="187" t="s">
        <v>1127</v>
      </c>
      <c r="D222" s="188" t="s">
        <v>1090</v>
      </c>
      <c r="E222" s="189">
        <v>31854.87</v>
      </c>
    </row>
    <row r="223" spans="1:5" x14ac:dyDescent="0.25">
      <c r="A223" s="158">
        <f>A216+1</f>
        <v>57</v>
      </c>
      <c r="B223" s="186" t="s">
        <v>1128</v>
      </c>
      <c r="C223" s="190" t="s">
        <v>455</v>
      </c>
      <c r="D223" s="187" t="s">
        <v>1092</v>
      </c>
      <c r="E223" s="187">
        <v>78033.42</v>
      </c>
    </row>
    <row r="224" spans="1:5" x14ac:dyDescent="0.25">
      <c r="A224" s="159"/>
      <c r="B224" s="184"/>
      <c r="C224" s="190" t="s">
        <v>1088</v>
      </c>
      <c r="D224" s="190" t="s">
        <v>1082</v>
      </c>
      <c r="E224" s="187">
        <v>31085.98</v>
      </c>
    </row>
    <row r="225" spans="1:5" ht="30" x14ac:dyDescent="0.25">
      <c r="A225" s="159"/>
      <c r="B225" s="184"/>
      <c r="C225" s="187" t="s">
        <v>1129</v>
      </c>
      <c r="D225" s="190" t="s">
        <v>1130</v>
      </c>
      <c r="E225" s="187">
        <v>45930.81</v>
      </c>
    </row>
    <row r="226" spans="1:5" ht="30" x14ac:dyDescent="0.25">
      <c r="A226" s="159"/>
      <c r="B226" s="184"/>
      <c r="C226" s="190" t="s">
        <v>1131</v>
      </c>
      <c r="D226" s="190" t="s">
        <v>1095</v>
      </c>
      <c r="E226" s="187">
        <v>36726.480000000003</v>
      </c>
    </row>
    <row r="227" spans="1:5" ht="30" x14ac:dyDescent="0.25">
      <c r="A227" s="159"/>
      <c r="B227" s="184"/>
      <c r="C227" s="187" t="s">
        <v>1132</v>
      </c>
      <c r="D227" s="190" t="s">
        <v>1095</v>
      </c>
      <c r="E227" s="187">
        <v>54281.23</v>
      </c>
    </row>
    <row r="228" spans="1:5" ht="30" x14ac:dyDescent="0.25">
      <c r="A228" s="160"/>
      <c r="B228" s="185"/>
      <c r="C228" s="187" t="s">
        <v>1133</v>
      </c>
      <c r="D228" s="190" t="s">
        <v>1095</v>
      </c>
      <c r="E228" s="187">
        <v>68116.67</v>
      </c>
    </row>
    <row r="229" spans="1:5" x14ac:dyDescent="0.25">
      <c r="A229" s="158">
        <f>A223+1</f>
        <v>58</v>
      </c>
      <c r="B229" s="186" t="s">
        <v>1134</v>
      </c>
      <c r="C229" s="147" t="s">
        <v>391</v>
      </c>
      <c r="D229" s="147" t="s">
        <v>1135</v>
      </c>
      <c r="E229" s="148">
        <v>85917.1</v>
      </c>
    </row>
    <row r="230" spans="1:5" x14ac:dyDescent="0.25">
      <c r="A230" s="159"/>
      <c r="B230" s="184"/>
      <c r="C230" s="147" t="s">
        <v>1136</v>
      </c>
      <c r="D230" s="147" t="s">
        <v>1137</v>
      </c>
      <c r="E230" s="148">
        <v>106325.98</v>
      </c>
    </row>
    <row r="231" spans="1:5" x14ac:dyDescent="0.25">
      <c r="A231" s="160"/>
      <c r="B231" s="185"/>
      <c r="C231" s="147" t="s">
        <v>1138</v>
      </c>
      <c r="D231" s="147" t="s">
        <v>1139</v>
      </c>
      <c r="E231" s="148">
        <v>52448.59</v>
      </c>
    </row>
    <row r="232" spans="1:5" x14ac:dyDescent="0.25">
      <c r="A232" s="158">
        <f>A229+1</f>
        <v>59</v>
      </c>
      <c r="B232" s="186" t="s">
        <v>1140</v>
      </c>
      <c r="C232" s="147" t="s">
        <v>473</v>
      </c>
      <c r="D232" s="147" t="s">
        <v>1135</v>
      </c>
      <c r="E232" s="148">
        <v>66846.42</v>
      </c>
    </row>
    <row r="233" spans="1:5" x14ac:dyDescent="0.25">
      <c r="A233" s="159"/>
      <c r="B233" s="184"/>
      <c r="C233" s="147" t="s">
        <v>1141</v>
      </c>
      <c r="D233" s="147" t="s">
        <v>1139</v>
      </c>
      <c r="E233" s="148">
        <v>76853.81</v>
      </c>
    </row>
    <row r="234" spans="1:5" ht="23.25" customHeight="1" x14ac:dyDescent="0.25">
      <c r="A234" s="160"/>
      <c r="B234" s="185"/>
      <c r="C234" s="147" t="s">
        <v>1142</v>
      </c>
      <c r="D234" s="147" t="s">
        <v>1137</v>
      </c>
      <c r="E234" s="148">
        <v>56021.37</v>
      </c>
    </row>
    <row r="235" spans="1:5" x14ac:dyDescent="0.25">
      <c r="A235" s="158">
        <f>A232+1</f>
        <v>60</v>
      </c>
      <c r="B235" s="186" t="s">
        <v>1143</v>
      </c>
      <c r="C235" s="147" t="s">
        <v>369</v>
      </c>
      <c r="D235" s="147" t="s">
        <v>1080</v>
      </c>
      <c r="E235" s="148">
        <f>1101821.28/12</f>
        <v>91818.44</v>
      </c>
    </row>
    <row r="236" spans="1:5" x14ac:dyDescent="0.25">
      <c r="A236" s="159"/>
      <c r="B236" s="184"/>
      <c r="C236" s="147" t="s">
        <v>1144</v>
      </c>
      <c r="D236" s="147" t="s">
        <v>1082</v>
      </c>
      <c r="E236" s="148">
        <f>119551.04/2.7</f>
        <v>44278.162962962961</v>
      </c>
    </row>
    <row r="237" spans="1:5" x14ac:dyDescent="0.25">
      <c r="A237" s="159"/>
      <c r="B237" s="184"/>
      <c r="C237" s="147" t="s">
        <v>1145</v>
      </c>
      <c r="D237" s="147" t="s">
        <v>1146</v>
      </c>
      <c r="E237" s="148">
        <f>223869/3</f>
        <v>74623</v>
      </c>
    </row>
    <row r="238" spans="1:5" x14ac:dyDescent="0.25">
      <c r="A238" s="159"/>
      <c r="B238" s="184"/>
      <c r="C238" s="147" t="s">
        <v>1147</v>
      </c>
      <c r="D238" s="147" t="s">
        <v>1146</v>
      </c>
      <c r="E238" s="148">
        <f>196616.75/3</f>
        <v>65538.916666666672</v>
      </c>
    </row>
    <row r="239" spans="1:5" x14ac:dyDescent="0.25">
      <c r="A239" s="159"/>
      <c r="B239" s="184"/>
      <c r="C239" s="147" t="s">
        <v>1148</v>
      </c>
      <c r="D239" s="147" t="s">
        <v>1149</v>
      </c>
      <c r="E239" s="148">
        <f>787098.72/12</f>
        <v>65591.56</v>
      </c>
    </row>
    <row r="240" spans="1:5" x14ac:dyDescent="0.25">
      <c r="A240" s="160"/>
      <c r="B240" s="185"/>
      <c r="C240" s="147" t="s">
        <v>1150</v>
      </c>
      <c r="D240" s="147" t="s">
        <v>1137</v>
      </c>
      <c r="E240" s="148">
        <f>828502.8/12</f>
        <v>69041.900000000009</v>
      </c>
    </row>
    <row r="241" spans="1:5" x14ac:dyDescent="0.25">
      <c r="A241" s="158">
        <f>A235+1</f>
        <v>61</v>
      </c>
      <c r="B241" s="186" t="s">
        <v>1151</v>
      </c>
      <c r="C241" s="187" t="s">
        <v>415</v>
      </c>
      <c r="D241" s="190" t="s">
        <v>1135</v>
      </c>
      <c r="E241" s="187">
        <v>74826.210000000006</v>
      </c>
    </row>
    <row r="242" spans="1:5" x14ac:dyDescent="0.25">
      <c r="A242" s="159"/>
      <c r="B242" s="184"/>
      <c r="C242" s="187" t="s">
        <v>1152</v>
      </c>
      <c r="D242" s="190" t="s">
        <v>1146</v>
      </c>
      <c r="E242" s="187">
        <v>57031.82</v>
      </c>
    </row>
    <row r="243" spans="1:5" x14ac:dyDescent="0.25">
      <c r="A243" s="159"/>
      <c r="B243" s="184"/>
      <c r="C243" s="187" t="s">
        <v>1153</v>
      </c>
      <c r="D243" s="190" t="s">
        <v>1139</v>
      </c>
      <c r="E243" s="187">
        <v>49210.96</v>
      </c>
    </row>
    <row r="244" spans="1:5" x14ac:dyDescent="0.25">
      <c r="A244" s="160"/>
      <c r="B244" s="185"/>
      <c r="C244" s="187" t="s">
        <v>1154</v>
      </c>
      <c r="D244" s="190" t="s">
        <v>1137</v>
      </c>
      <c r="E244" s="187">
        <v>44910.13</v>
      </c>
    </row>
    <row r="245" spans="1:5" x14ac:dyDescent="0.25">
      <c r="A245" s="158">
        <f>A241+1</f>
        <v>62</v>
      </c>
      <c r="B245" s="186" t="s">
        <v>1155</v>
      </c>
      <c r="C245" s="147" t="s">
        <v>318</v>
      </c>
      <c r="D245" s="147" t="s">
        <v>1135</v>
      </c>
      <c r="E245" s="148">
        <v>52289.760000000002</v>
      </c>
    </row>
    <row r="246" spans="1:5" x14ac:dyDescent="0.25">
      <c r="A246" s="159"/>
      <c r="B246" s="184"/>
      <c r="C246" s="147" t="s">
        <v>1156</v>
      </c>
      <c r="D246" s="147" t="s">
        <v>1157</v>
      </c>
      <c r="E246" s="148">
        <v>83235.39</v>
      </c>
    </row>
    <row r="247" spans="1:5" x14ac:dyDescent="0.25">
      <c r="A247" s="159"/>
      <c r="B247" s="184"/>
      <c r="C247" s="147" t="s">
        <v>1158</v>
      </c>
      <c r="D247" s="147" t="s">
        <v>1139</v>
      </c>
      <c r="E247" s="148">
        <v>57494.73</v>
      </c>
    </row>
    <row r="248" spans="1:5" x14ac:dyDescent="0.25">
      <c r="A248" s="160"/>
      <c r="B248" s="185"/>
      <c r="C248" s="147" t="s">
        <v>1159</v>
      </c>
      <c r="D248" s="147" t="s">
        <v>950</v>
      </c>
      <c r="E248" s="148">
        <v>76544.78</v>
      </c>
    </row>
    <row r="249" spans="1:5" x14ac:dyDescent="0.25">
      <c r="A249" s="158">
        <f>A245+1</f>
        <v>63</v>
      </c>
      <c r="B249" s="186" t="s">
        <v>1160</v>
      </c>
      <c r="C249" s="147" t="s">
        <v>325</v>
      </c>
      <c r="D249" s="147" t="s">
        <v>1080</v>
      </c>
      <c r="E249" s="148">
        <f>532703.09/12</f>
        <v>44391.924166666664</v>
      </c>
    </row>
    <row r="250" spans="1:5" x14ac:dyDescent="0.25">
      <c r="A250" s="160"/>
      <c r="B250" s="185"/>
      <c r="C250" s="147" t="s">
        <v>1161</v>
      </c>
      <c r="D250" s="147" t="s">
        <v>1082</v>
      </c>
      <c r="E250" s="148">
        <f>447390.86/12</f>
        <v>37282.571666666663</v>
      </c>
    </row>
    <row r="251" spans="1:5" ht="30" x14ac:dyDescent="0.25">
      <c r="A251" s="158">
        <v>64</v>
      </c>
      <c r="B251" s="186" t="s">
        <v>1162</v>
      </c>
      <c r="C251" s="147" t="s">
        <v>333</v>
      </c>
      <c r="D251" s="147" t="s">
        <v>1163</v>
      </c>
      <c r="E251" s="148">
        <v>42859.58</v>
      </c>
    </row>
    <row r="252" spans="1:5" x14ac:dyDescent="0.25">
      <c r="A252" s="159"/>
      <c r="B252" s="184"/>
      <c r="C252" s="147" t="s">
        <v>1164</v>
      </c>
      <c r="D252" s="147" t="s">
        <v>1165</v>
      </c>
      <c r="E252" s="148">
        <v>76148.89</v>
      </c>
    </row>
    <row r="253" spans="1:5" ht="30" x14ac:dyDescent="0.25">
      <c r="A253" s="160"/>
      <c r="B253" s="185"/>
      <c r="C253" s="147" t="s">
        <v>1166</v>
      </c>
      <c r="D253" s="147" t="s">
        <v>922</v>
      </c>
      <c r="E253" s="148">
        <v>52083.5</v>
      </c>
    </row>
    <row r="254" spans="1:5" ht="30" x14ac:dyDescent="0.25">
      <c r="A254" s="158">
        <v>65</v>
      </c>
      <c r="B254" s="186" t="s">
        <v>1167</v>
      </c>
      <c r="C254" s="191" t="s">
        <v>436</v>
      </c>
      <c r="D254" s="192" t="s">
        <v>1163</v>
      </c>
      <c r="E254" s="192">
        <v>49425.624166666668</v>
      </c>
    </row>
    <row r="255" spans="1:5" x14ac:dyDescent="0.25">
      <c r="A255" s="159"/>
      <c r="B255" s="184"/>
      <c r="C255" s="192" t="s">
        <v>1168</v>
      </c>
      <c r="D255" s="191" t="s">
        <v>1169</v>
      </c>
      <c r="E255" s="191">
        <v>46889.872499999998</v>
      </c>
    </row>
    <row r="256" spans="1:5" x14ac:dyDescent="0.25">
      <c r="A256" s="159"/>
      <c r="B256" s="184"/>
      <c r="C256" s="192" t="s">
        <v>1170</v>
      </c>
      <c r="D256" s="191" t="s">
        <v>1169</v>
      </c>
      <c r="E256" s="191">
        <v>16888.343333333334</v>
      </c>
    </row>
    <row r="257" spans="1:5" x14ac:dyDescent="0.25">
      <c r="A257" s="159"/>
      <c r="B257" s="184"/>
      <c r="C257" s="190" t="s">
        <v>1171</v>
      </c>
      <c r="D257" s="190" t="s">
        <v>1172</v>
      </c>
      <c r="E257" s="164">
        <v>40478.519999999997</v>
      </c>
    </row>
    <row r="258" spans="1:5" x14ac:dyDescent="0.25">
      <c r="A258" s="160"/>
      <c r="B258" s="185"/>
      <c r="C258" s="190" t="s">
        <v>1173</v>
      </c>
      <c r="D258" s="190" t="s">
        <v>1172</v>
      </c>
      <c r="E258" s="190">
        <v>44342.519166666665</v>
      </c>
    </row>
    <row r="259" spans="1:5" x14ac:dyDescent="0.25">
      <c r="A259" s="158">
        <f>A254+1</f>
        <v>66</v>
      </c>
      <c r="B259" s="186" t="s">
        <v>1174</v>
      </c>
      <c r="C259" s="147" t="s">
        <v>381</v>
      </c>
      <c r="D259" s="147" t="s">
        <v>1135</v>
      </c>
      <c r="E259" s="148">
        <v>64195.13</v>
      </c>
    </row>
    <row r="260" spans="1:5" x14ac:dyDescent="0.25">
      <c r="A260" s="159"/>
      <c r="B260" s="184"/>
      <c r="C260" s="147" t="s">
        <v>1175</v>
      </c>
      <c r="D260" s="147" t="s">
        <v>1146</v>
      </c>
      <c r="E260" s="148">
        <v>53904.71</v>
      </c>
    </row>
    <row r="261" spans="1:5" x14ac:dyDescent="0.25">
      <c r="A261" s="159"/>
      <c r="B261" s="184"/>
      <c r="C261" s="147" t="s">
        <v>1176</v>
      </c>
      <c r="D261" s="147" t="s">
        <v>1084</v>
      </c>
      <c r="E261" s="148">
        <v>52695.22</v>
      </c>
    </row>
    <row r="262" spans="1:5" x14ac:dyDescent="0.25">
      <c r="A262" s="160"/>
      <c r="B262" s="185"/>
      <c r="C262" s="147" t="s">
        <v>1177</v>
      </c>
      <c r="D262" s="147" t="s">
        <v>1139</v>
      </c>
      <c r="E262" s="148">
        <v>60551</v>
      </c>
    </row>
    <row r="263" spans="1:5" ht="30" x14ac:dyDescent="0.25">
      <c r="A263" s="187">
        <f>A259+1</f>
        <v>67</v>
      </c>
      <c r="B263" s="193" t="s">
        <v>1178</v>
      </c>
      <c r="C263" s="147" t="s">
        <v>389</v>
      </c>
      <c r="D263" s="147" t="s">
        <v>1135</v>
      </c>
      <c r="E263" s="148">
        <v>58179.71</v>
      </c>
    </row>
    <row r="264" spans="1:5" x14ac:dyDescent="0.25">
      <c r="A264" s="158">
        <f t="shared" ref="A264:A316" si="1">A263+1</f>
        <v>68</v>
      </c>
      <c r="B264" s="186" t="s">
        <v>1179</v>
      </c>
      <c r="C264" s="190" t="s">
        <v>359</v>
      </c>
      <c r="D264" s="187" t="s">
        <v>1092</v>
      </c>
      <c r="E264" s="187">
        <v>61037</v>
      </c>
    </row>
    <row r="265" spans="1:5" ht="30" x14ac:dyDescent="0.25">
      <c r="A265" s="160"/>
      <c r="B265" s="185"/>
      <c r="C265" s="190" t="s">
        <v>1180</v>
      </c>
      <c r="D265" s="190" t="s">
        <v>922</v>
      </c>
      <c r="E265" s="187">
        <v>59869</v>
      </c>
    </row>
    <row r="266" spans="1:5" x14ac:dyDescent="0.25">
      <c r="A266" s="158">
        <f>A264+1</f>
        <v>69</v>
      </c>
      <c r="B266" s="194" t="s">
        <v>1181</v>
      </c>
      <c r="C266" s="190" t="s">
        <v>405</v>
      </c>
      <c r="D266" s="190" t="s">
        <v>1182</v>
      </c>
      <c r="E266" s="187">
        <v>56239.61</v>
      </c>
    </row>
    <row r="267" spans="1:5" x14ac:dyDescent="0.25">
      <c r="A267" s="159"/>
      <c r="B267" s="149"/>
      <c r="C267" s="190" t="s">
        <v>1183</v>
      </c>
      <c r="D267" s="147" t="s">
        <v>1137</v>
      </c>
      <c r="E267" s="187">
        <v>76523.5</v>
      </c>
    </row>
    <row r="268" spans="1:5" x14ac:dyDescent="0.25">
      <c r="A268" s="159"/>
      <c r="B268" s="149"/>
      <c r="C268" s="190" t="s">
        <v>1184</v>
      </c>
      <c r="D268" s="147" t="s">
        <v>1139</v>
      </c>
      <c r="E268" s="187">
        <v>6247.95</v>
      </c>
    </row>
    <row r="269" spans="1:5" x14ac:dyDescent="0.25">
      <c r="A269" s="160"/>
      <c r="B269" s="151"/>
      <c r="C269" s="147" t="s">
        <v>1185</v>
      </c>
      <c r="D269" s="147" t="s">
        <v>1139</v>
      </c>
      <c r="E269" s="148">
        <v>25936.65</v>
      </c>
    </row>
    <row r="270" spans="1:5" x14ac:dyDescent="0.25">
      <c r="A270" s="158">
        <f>A266+1</f>
        <v>70</v>
      </c>
      <c r="B270" s="194" t="s">
        <v>1186</v>
      </c>
      <c r="C270" s="147" t="s">
        <v>314</v>
      </c>
      <c r="D270" s="147" t="s">
        <v>1135</v>
      </c>
      <c r="E270" s="148">
        <v>66214.42</v>
      </c>
    </row>
    <row r="271" spans="1:5" x14ac:dyDescent="0.25">
      <c r="A271" s="159"/>
      <c r="B271" s="149"/>
      <c r="C271" s="147" t="s">
        <v>1187</v>
      </c>
      <c r="D271" s="147" t="s">
        <v>1188</v>
      </c>
      <c r="E271" s="148">
        <v>24167.16</v>
      </c>
    </row>
    <row r="272" spans="1:5" x14ac:dyDescent="0.25">
      <c r="A272" s="159"/>
      <c r="B272" s="149"/>
      <c r="C272" s="147" t="s">
        <v>1189</v>
      </c>
      <c r="D272" s="147" t="s">
        <v>1139</v>
      </c>
      <c r="E272" s="148">
        <v>25649.11</v>
      </c>
    </row>
    <row r="273" spans="1:5" x14ac:dyDescent="0.25">
      <c r="A273" s="159"/>
      <c r="B273" s="149"/>
      <c r="C273" s="147" t="s">
        <v>1190</v>
      </c>
      <c r="D273" s="147" t="s">
        <v>1137</v>
      </c>
      <c r="E273" s="148">
        <v>24885.81</v>
      </c>
    </row>
    <row r="274" spans="1:5" x14ac:dyDescent="0.25">
      <c r="A274" s="160"/>
      <c r="B274" s="195"/>
      <c r="C274" s="147" t="s">
        <v>1191</v>
      </c>
      <c r="D274" s="147" t="s">
        <v>950</v>
      </c>
      <c r="E274" s="148">
        <v>55475.54</v>
      </c>
    </row>
    <row r="275" spans="1:5" x14ac:dyDescent="0.25">
      <c r="A275" s="158">
        <v>71</v>
      </c>
      <c r="B275" s="196" t="s">
        <v>1192</v>
      </c>
      <c r="C275" s="147" t="s">
        <v>423</v>
      </c>
      <c r="D275" s="147" t="s">
        <v>1080</v>
      </c>
      <c r="E275" s="148">
        <f>659378.58/12</f>
        <v>54948.214999999997</v>
      </c>
    </row>
    <row r="276" spans="1:5" x14ac:dyDescent="0.25">
      <c r="A276" s="159"/>
      <c r="B276" s="149"/>
      <c r="C276" s="147" t="s">
        <v>1193</v>
      </c>
      <c r="D276" s="147" t="s">
        <v>1082</v>
      </c>
      <c r="E276" s="148">
        <f>644425.2/12</f>
        <v>53702.1</v>
      </c>
    </row>
    <row r="277" spans="1:5" x14ac:dyDescent="0.25">
      <c r="A277" s="159"/>
      <c r="B277" s="149"/>
      <c r="C277" s="147" t="s">
        <v>1194</v>
      </c>
      <c r="D277" s="147" t="s">
        <v>1137</v>
      </c>
      <c r="E277" s="148">
        <f>553801.96/12</f>
        <v>46150.16333333333</v>
      </c>
    </row>
    <row r="278" spans="1:5" x14ac:dyDescent="0.25">
      <c r="A278" s="160"/>
      <c r="B278" s="195"/>
      <c r="C278" s="147" t="s">
        <v>1195</v>
      </c>
      <c r="D278" s="147" t="s">
        <v>1196</v>
      </c>
      <c r="E278" s="148">
        <f>809716.26/12</f>
        <v>67476.354999999996</v>
      </c>
    </row>
    <row r="279" spans="1:5" x14ac:dyDescent="0.25">
      <c r="A279" s="158">
        <v>72</v>
      </c>
      <c r="B279" s="196" t="s">
        <v>1197</v>
      </c>
      <c r="C279" s="147" t="s">
        <v>444</v>
      </c>
      <c r="D279" s="147" t="s">
        <v>1135</v>
      </c>
      <c r="E279" s="148">
        <v>63433.440000000002</v>
      </c>
    </row>
    <row r="280" spans="1:5" x14ac:dyDescent="0.25">
      <c r="A280" s="159"/>
      <c r="B280" s="149"/>
      <c r="C280" s="147" t="s">
        <v>1198</v>
      </c>
      <c r="D280" s="147" t="s">
        <v>950</v>
      </c>
      <c r="E280" s="148">
        <v>95464.84</v>
      </c>
    </row>
    <row r="281" spans="1:5" x14ac:dyDescent="0.25">
      <c r="A281" s="159"/>
      <c r="B281" s="149"/>
      <c r="C281" s="147" t="s">
        <v>1199</v>
      </c>
      <c r="D281" s="147" t="s">
        <v>1139</v>
      </c>
      <c r="E281" s="148">
        <v>42091.64</v>
      </c>
    </row>
    <row r="282" spans="1:5" x14ac:dyDescent="0.25">
      <c r="A282" s="160"/>
      <c r="B282" s="151"/>
      <c r="C282" s="147" t="s">
        <v>1200</v>
      </c>
      <c r="D282" s="147" t="s">
        <v>950</v>
      </c>
      <c r="E282" s="148">
        <v>42964.69</v>
      </c>
    </row>
    <row r="283" spans="1:5" ht="30" x14ac:dyDescent="0.25">
      <c r="A283" s="158">
        <v>73</v>
      </c>
      <c r="B283" s="197" t="s">
        <v>1201</v>
      </c>
      <c r="C283" s="147" t="s">
        <v>320</v>
      </c>
      <c r="D283" s="147" t="s">
        <v>1163</v>
      </c>
      <c r="E283" s="148">
        <v>49814.66</v>
      </c>
    </row>
    <row r="284" spans="1:5" x14ac:dyDescent="0.25">
      <c r="A284" s="159"/>
      <c r="B284" s="197"/>
      <c r="C284" s="147" t="s">
        <v>1202</v>
      </c>
      <c r="D284" s="147" t="s">
        <v>1203</v>
      </c>
      <c r="E284" s="148">
        <v>30350.12</v>
      </c>
    </row>
    <row r="285" spans="1:5" x14ac:dyDescent="0.25">
      <c r="A285" s="159"/>
      <c r="B285" s="197"/>
      <c r="C285" s="147" t="s">
        <v>1204</v>
      </c>
      <c r="D285" s="147" t="s">
        <v>1172</v>
      </c>
      <c r="E285" s="148">
        <v>36364.75</v>
      </c>
    </row>
    <row r="286" spans="1:5" x14ac:dyDescent="0.25">
      <c r="A286" s="160"/>
      <c r="B286" s="197"/>
      <c r="C286" s="147" t="s">
        <v>1205</v>
      </c>
      <c r="D286" s="147" t="s">
        <v>1172</v>
      </c>
      <c r="E286" s="148">
        <v>46181.54</v>
      </c>
    </row>
    <row r="287" spans="1:5" x14ac:dyDescent="0.25">
      <c r="A287" s="158">
        <v>74</v>
      </c>
      <c r="B287" s="196" t="s">
        <v>1206</v>
      </c>
      <c r="C287" s="147" t="s">
        <v>446</v>
      </c>
      <c r="D287" s="147" t="s">
        <v>1135</v>
      </c>
      <c r="E287" s="148">
        <v>52276.92</v>
      </c>
    </row>
    <row r="288" spans="1:5" ht="27.75" customHeight="1" x14ac:dyDescent="0.25">
      <c r="A288" s="160"/>
      <c r="B288" s="195"/>
      <c r="C288" s="147" t="s">
        <v>1207</v>
      </c>
      <c r="D288" s="147" t="s">
        <v>1157</v>
      </c>
      <c r="E288" s="148">
        <v>67658.570000000007</v>
      </c>
    </row>
    <row r="289" spans="1:5" x14ac:dyDescent="0.25">
      <c r="A289" s="158">
        <f>A287+1</f>
        <v>75</v>
      </c>
      <c r="B289" s="196" t="s">
        <v>1208</v>
      </c>
      <c r="C289" s="147" t="s">
        <v>427</v>
      </c>
      <c r="D289" s="147" t="s">
        <v>1135</v>
      </c>
      <c r="E289" s="148">
        <v>54773.83</v>
      </c>
    </row>
    <row r="290" spans="1:5" x14ac:dyDescent="0.25">
      <c r="A290" s="160"/>
      <c r="B290" s="195"/>
      <c r="C290" s="147" t="s">
        <v>1209</v>
      </c>
      <c r="D290" s="147" t="s">
        <v>1137</v>
      </c>
      <c r="E290" s="148">
        <v>53033.55</v>
      </c>
    </row>
    <row r="291" spans="1:5" x14ac:dyDescent="0.25">
      <c r="A291" s="158">
        <f>A289+1</f>
        <v>76</v>
      </c>
      <c r="B291" s="196" t="s">
        <v>1210</v>
      </c>
      <c r="C291" s="147" t="s">
        <v>470</v>
      </c>
      <c r="D291" s="147" t="s">
        <v>1135</v>
      </c>
      <c r="E291" s="148">
        <v>43349.35</v>
      </c>
    </row>
    <row r="292" spans="1:5" x14ac:dyDescent="0.25">
      <c r="A292" s="159"/>
      <c r="B292" s="149"/>
      <c r="C292" s="147" t="s">
        <v>1211</v>
      </c>
      <c r="D292" s="147" t="s">
        <v>1084</v>
      </c>
      <c r="E292" s="148">
        <v>49269.42</v>
      </c>
    </row>
    <row r="293" spans="1:5" x14ac:dyDescent="0.25">
      <c r="A293" s="159"/>
      <c r="B293" s="149"/>
      <c r="C293" s="147" t="s">
        <v>1212</v>
      </c>
      <c r="D293" s="147" t="s">
        <v>1157</v>
      </c>
      <c r="E293" s="148">
        <v>80633.05</v>
      </c>
    </row>
    <row r="294" spans="1:5" x14ac:dyDescent="0.25">
      <c r="A294" s="160"/>
      <c r="B294" s="195"/>
      <c r="C294" s="147" t="s">
        <v>1213</v>
      </c>
      <c r="D294" s="147" t="s">
        <v>1139</v>
      </c>
      <c r="E294" s="148">
        <v>45007.03</v>
      </c>
    </row>
    <row r="295" spans="1:5" x14ac:dyDescent="0.25">
      <c r="A295" s="158">
        <v>77</v>
      </c>
      <c r="B295" s="196" t="s">
        <v>1214</v>
      </c>
      <c r="C295" s="147" t="s">
        <v>430</v>
      </c>
      <c r="D295" s="147" t="s">
        <v>1135</v>
      </c>
      <c r="E295" s="148">
        <v>59032.4</v>
      </c>
    </row>
    <row r="296" spans="1:5" x14ac:dyDescent="0.25">
      <c r="A296" s="159"/>
      <c r="B296" s="149"/>
      <c r="C296" s="147" t="s">
        <v>1215</v>
      </c>
      <c r="D296" s="147" t="s">
        <v>1084</v>
      </c>
      <c r="E296" s="148">
        <v>34310.92</v>
      </c>
    </row>
    <row r="297" spans="1:5" x14ac:dyDescent="0.25">
      <c r="A297" s="159"/>
      <c r="B297" s="149"/>
      <c r="C297" s="147" t="s">
        <v>1216</v>
      </c>
      <c r="D297" s="147" t="s">
        <v>950</v>
      </c>
      <c r="E297" s="148">
        <v>49801.95</v>
      </c>
    </row>
    <row r="298" spans="1:5" x14ac:dyDescent="0.25">
      <c r="A298" s="159"/>
      <c r="B298" s="149"/>
      <c r="C298" s="147" t="s">
        <v>1217</v>
      </c>
      <c r="D298" s="147" t="s">
        <v>1084</v>
      </c>
      <c r="E298" s="148">
        <v>14878.5</v>
      </c>
    </row>
    <row r="299" spans="1:5" x14ac:dyDescent="0.25">
      <c r="A299" s="159"/>
      <c r="B299" s="149"/>
      <c r="C299" s="147" t="s">
        <v>1218</v>
      </c>
      <c r="D299" s="147" t="s">
        <v>1139</v>
      </c>
      <c r="E299" s="148">
        <v>52863.22</v>
      </c>
    </row>
    <row r="300" spans="1:5" x14ac:dyDescent="0.25">
      <c r="A300" s="160"/>
      <c r="B300" s="195"/>
      <c r="C300" s="147" t="s">
        <v>1219</v>
      </c>
      <c r="D300" s="147" t="s">
        <v>1157</v>
      </c>
      <c r="E300" s="148">
        <v>61484.78</v>
      </c>
    </row>
    <row r="301" spans="1:5" x14ac:dyDescent="0.25">
      <c r="A301" s="158">
        <v>78</v>
      </c>
      <c r="B301" s="196" t="s">
        <v>1220</v>
      </c>
      <c r="C301" s="147" t="s">
        <v>343</v>
      </c>
      <c r="D301" s="147" t="s">
        <v>1135</v>
      </c>
      <c r="E301" s="148">
        <v>72212.95</v>
      </c>
    </row>
    <row r="302" spans="1:5" x14ac:dyDescent="0.25">
      <c r="A302" s="159"/>
      <c r="B302" s="149"/>
      <c r="C302" s="147" t="s">
        <v>1221</v>
      </c>
      <c r="D302" s="147" t="s">
        <v>1139</v>
      </c>
      <c r="E302" s="148">
        <v>52994.25</v>
      </c>
    </row>
    <row r="303" spans="1:5" x14ac:dyDescent="0.25">
      <c r="A303" s="160"/>
      <c r="B303" s="195"/>
      <c r="C303" s="147" t="s">
        <v>1222</v>
      </c>
      <c r="D303" s="147" t="s">
        <v>950</v>
      </c>
      <c r="E303" s="148">
        <v>128015.59</v>
      </c>
    </row>
    <row r="304" spans="1:5" x14ac:dyDescent="0.25">
      <c r="A304" s="158">
        <f t="shared" ref="A304" si="2">A301+1</f>
        <v>79</v>
      </c>
      <c r="B304" s="196" t="s">
        <v>1223</v>
      </c>
      <c r="C304" s="147" t="s">
        <v>340</v>
      </c>
      <c r="D304" s="147" t="s">
        <v>1135</v>
      </c>
      <c r="E304" s="148">
        <v>52482.82</v>
      </c>
    </row>
    <row r="305" spans="1:5" x14ac:dyDescent="0.25">
      <c r="A305" s="159"/>
      <c r="B305" s="149"/>
      <c r="C305" s="147" t="s">
        <v>1224</v>
      </c>
      <c r="D305" s="147" t="s">
        <v>1139</v>
      </c>
      <c r="E305" s="148">
        <v>43054.16</v>
      </c>
    </row>
    <row r="306" spans="1:5" x14ac:dyDescent="0.25">
      <c r="A306" s="159"/>
      <c r="B306" s="149"/>
      <c r="C306" s="147" t="s">
        <v>1225</v>
      </c>
      <c r="D306" s="147" t="s">
        <v>1146</v>
      </c>
      <c r="E306" s="148">
        <v>74925.820000000007</v>
      </c>
    </row>
    <row r="307" spans="1:5" x14ac:dyDescent="0.25">
      <c r="A307" s="160"/>
      <c r="B307" s="195"/>
      <c r="C307" s="147" t="s">
        <v>1226</v>
      </c>
      <c r="D307" s="147" t="s">
        <v>1146</v>
      </c>
      <c r="E307" s="148">
        <v>74925.820000000007</v>
      </c>
    </row>
    <row r="308" spans="1:5" x14ac:dyDescent="0.25">
      <c r="A308" s="158">
        <v>80</v>
      </c>
      <c r="B308" s="196" t="s">
        <v>1227</v>
      </c>
      <c r="C308" s="147" t="s">
        <v>379</v>
      </c>
      <c r="D308" s="147" t="s">
        <v>1135</v>
      </c>
      <c r="E308" s="148">
        <v>56028.21</v>
      </c>
    </row>
    <row r="309" spans="1:5" x14ac:dyDescent="0.25">
      <c r="A309" s="159"/>
      <c r="B309" s="149"/>
      <c r="C309" s="147" t="s">
        <v>1228</v>
      </c>
      <c r="D309" s="147" t="s">
        <v>1137</v>
      </c>
      <c r="E309" s="148">
        <v>67797.87</v>
      </c>
    </row>
    <row r="310" spans="1:5" x14ac:dyDescent="0.25">
      <c r="A310" s="159"/>
      <c r="B310" s="149"/>
      <c r="C310" s="147" t="s">
        <v>1229</v>
      </c>
      <c r="D310" s="147" t="s">
        <v>1137</v>
      </c>
      <c r="E310" s="148">
        <v>53612.36</v>
      </c>
    </row>
    <row r="311" spans="1:5" x14ac:dyDescent="0.25">
      <c r="A311" s="160"/>
      <c r="B311" s="195"/>
      <c r="C311" s="147" t="s">
        <v>1230</v>
      </c>
      <c r="D311" s="147" t="s">
        <v>1139</v>
      </c>
      <c r="E311" s="148">
        <v>50941.55</v>
      </c>
    </row>
    <row r="312" spans="1:5" x14ac:dyDescent="0.25">
      <c r="A312" s="158">
        <f>A308+1</f>
        <v>81</v>
      </c>
      <c r="B312" s="196" t="s">
        <v>1231</v>
      </c>
      <c r="C312" s="147" t="s">
        <v>384</v>
      </c>
      <c r="D312" s="147" t="s">
        <v>1135</v>
      </c>
      <c r="E312" s="148">
        <v>55454.62</v>
      </c>
    </row>
    <row r="313" spans="1:5" x14ac:dyDescent="0.25">
      <c r="A313" s="159"/>
      <c r="B313" s="149"/>
      <c r="C313" s="147" t="s">
        <v>1232</v>
      </c>
      <c r="D313" s="147" t="s">
        <v>1157</v>
      </c>
      <c r="E313" s="148">
        <v>149461.26</v>
      </c>
    </row>
    <row r="314" spans="1:5" x14ac:dyDescent="0.25">
      <c r="A314" s="160"/>
      <c r="B314" s="195"/>
      <c r="C314" s="147" t="s">
        <v>1233</v>
      </c>
      <c r="D314" s="147" t="s">
        <v>1139</v>
      </c>
      <c r="E314" s="148">
        <v>36513.71</v>
      </c>
    </row>
    <row r="315" spans="1:5" ht="60" x14ac:dyDescent="0.25">
      <c r="A315" s="187">
        <f>A312+1</f>
        <v>82</v>
      </c>
      <c r="B315" s="198" t="s">
        <v>1234</v>
      </c>
      <c r="C315" s="147" t="s">
        <v>322</v>
      </c>
      <c r="D315" s="147" t="s">
        <v>1080</v>
      </c>
      <c r="E315" s="148">
        <f>826870.32/12</f>
        <v>68905.86</v>
      </c>
    </row>
    <row r="316" spans="1:5" x14ac:dyDescent="0.25">
      <c r="A316" s="158">
        <f t="shared" si="1"/>
        <v>83</v>
      </c>
      <c r="B316" s="196" t="s">
        <v>1235</v>
      </c>
      <c r="C316" s="147" t="s">
        <v>468</v>
      </c>
      <c r="D316" s="147" t="s">
        <v>1135</v>
      </c>
      <c r="E316" s="148">
        <v>59739.34</v>
      </c>
    </row>
    <row r="317" spans="1:5" x14ac:dyDescent="0.25">
      <c r="A317" s="159"/>
      <c r="B317" s="149"/>
      <c r="C317" s="147" t="s">
        <v>1236</v>
      </c>
      <c r="D317" s="147" t="s">
        <v>1139</v>
      </c>
      <c r="E317" s="148">
        <v>56422.1</v>
      </c>
    </row>
    <row r="318" spans="1:5" x14ac:dyDescent="0.25">
      <c r="A318" s="159"/>
      <c r="B318" s="149"/>
      <c r="C318" s="147" t="s">
        <v>1237</v>
      </c>
      <c r="D318" s="147" t="s">
        <v>1146</v>
      </c>
      <c r="E318" s="148">
        <v>82809.100000000006</v>
      </c>
    </row>
    <row r="319" spans="1:5" x14ac:dyDescent="0.25">
      <c r="A319" s="159"/>
      <c r="B319" s="149"/>
      <c r="C319" s="147" t="s">
        <v>1238</v>
      </c>
      <c r="D319" s="147" t="s">
        <v>1137</v>
      </c>
      <c r="E319" s="148">
        <v>82325.399999999994</v>
      </c>
    </row>
    <row r="320" spans="1:5" x14ac:dyDescent="0.25">
      <c r="A320" s="159"/>
      <c r="B320" s="149"/>
      <c r="C320" s="147" t="s">
        <v>1239</v>
      </c>
      <c r="D320" s="147" t="s">
        <v>1139</v>
      </c>
      <c r="E320" s="148">
        <v>46494.91</v>
      </c>
    </row>
    <row r="321" spans="1:5" ht="15.75" thickBot="1" x14ac:dyDescent="0.3">
      <c r="A321" s="160"/>
      <c r="B321" s="151"/>
      <c r="C321" s="147" t="s">
        <v>1240</v>
      </c>
      <c r="D321" s="147" t="s">
        <v>950</v>
      </c>
      <c r="E321" s="148">
        <v>79253.11</v>
      </c>
    </row>
    <row r="322" spans="1:5" x14ac:dyDescent="0.25">
      <c r="A322" s="199">
        <v>84</v>
      </c>
      <c r="B322" s="155" t="s">
        <v>1241</v>
      </c>
      <c r="C322" s="200" t="s">
        <v>150</v>
      </c>
      <c r="D322" s="200" t="s">
        <v>954</v>
      </c>
      <c r="E322" s="201">
        <v>77430.327499999999</v>
      </c>
    </row>
    <row r="323" spans="1:5" ht="30" x14ac:dyDescent="0.25">
      <c r="A323" s="155"/>
      <c r="B323" s="155"/>
      <c r="C323" s="192" t="s">
        <v>1242</v>
      </c>
      <c r="D323" s="192" t="s">
        <v>922</v>
      </c>
      <c r="E323" s="202">
        <v>21895.895555555555</v>
      </c>
    </row>
    <row r="324" spans="1:5" x14ac:dyDescent="0.25">
      <c r="A324" s="155"/>
      <c r="B324" s="155"/>
      <c r="C324" s="192" t="s">
        <v>1243</v>
      </c>
      <c r="D324" s="192" t="s">
        <v>1244</v>
      </c>
      <c r="E324" s="202">
        <v>55023.880833333329</v>
      </c>
    </row>
    <row r="325" spans="1:5" x14ac:dyDescent="0.25">
      <c r="A325" s="156"/>
      <c r="B325" s="156"/>
      <c r="C325" s="192" t="s">
        <v>1245</v>
      </c>
      <c r="D325" s="192" t="s">
        <v>1012</v>
      </c>
      <c r="E325" s="202">
        <v>34932.29</v>
      </c>
    </row>
    <row r="326" spans="1:5" x14ac:dyDescent="0.25">
      <c r="A326" s="153">
        <f>A322+1</f>
        <v>85</v>
      </c>
      <c r="B326" s="153" t="s">
        <v>1246</v>
      </c>
      <c r="C326" s="192" t="s">
        <v>163</v>
      </c>
      <c r="D326" s="192" t="s">
        <v>954</v>
      </c>
      <c r="E326" s="202">
        <v>66401.294999999998</v>
      </c>
    </row>
    <row r="327" spans="1:5" x14ac:dyDescent="0.25">
      <c r="A327" s="155"/>
      <c r="B327" s="155"/>
      <c r="C327" s="192" t="s">
        <v>1247</v>
      </c>
      <c r="D327" s="192" t="s">
        <v>1248</v>
      </c>
      <c r="E327" s="202">
        <v>23405.431666666667</v>
      </c>
    </row>
    <row r="328" spans="1:5" x14ac:dyDescent="0.25">
      <c r="A328" s="155"/>
      <c r="B328" s="155"/>
      <c r="C328" s="192" t="s">
        <v>1249</v>
      </c>
      <c r="D328" s="192" t="s">
        <v>1203</v>
      </c>
      <c r="E328" s="202">
        <v>15214.025</v>
      </c>
    </row>
    <row r="329" spans="1:5" ht="30" x14ac:dyDescent="0.25">
      <c r="A329" s="156"/>
      <c r="B329" s="156"/>
      <c r="C329" s="192" t="s">
        <v>1250</v>
      </c>
      <c r="D329" s="192" t="s">
        <v>922</v>
      </c>
      <c r="E329" s="202">
        <v>22309.081666666665</v>
      </c>
    </row>
    <row r="330" spans="1:5" x14ac:dyDescent="0.25">
      <c r="A330" s="153">
        <f>A326+1</f>
        <v>86</v>
      </c>
      <c r="B330" s="153" t="s">
        <v>1251</v>
      </c>
      <c r="C330" s="192" t="s">
        <v>281</v>
      </c>
      <c r="D330" s="192" t="s">
        <v>870</v>
      </c>
      <c r="E330" s="202">
        <v>48370.869999999995</v>
      </c>
    </row>
    <row r="331" spans="1:5" x14ac:dyDescent="0.25">
      <c r="A331" s="155"/>
      <c r="B331" s="155"/>
      <c r="C331" s="192" t="s">
        <v>1252</v>
      </c>
      <c r="D331" s="192" t="s">
        <v>870</v>
      </c>
      <c r="E331" s="202">
        <v>123440.606</v>
      </c>
    </row>
    <row r="332" spans="1:5" x14ac:dyDescent="0.25">
      <c r="A332" s="155"/>
      <c r="B332" s="155"/>
      <c r="C332" s="192" t="s">
        <v>1086</v>
      </c>
      <c r="D332" s="192" t="s">
        <v>1018</v>
      </c>
      <c r="E332" s="202">
        <v>13916.841666666667</v>
      </c>
    </row>
    <row r="333" spans="1:5" x14ac:dyDescent="0.25">
      <c r="A333" s="155"/>
      <c r="B333" s="155"/>
      <c r="C333" s="190" t="s">
        <v>1093</v>
      </c>
      <c r="D333" s="190" t="s">
        <v>1018</v>
      </c>
      <c r="E333" s="164">
        <v>10333.864</v>
      </c>
    </row>
    <row r="334" spans="1:5" ht="30" x14ac:dyDescent="0.25">
      <c r="A334" s="156"/>
      <c r="B334" s="156"/>
      <c r="C334" s="190" t="s">
        <v>1253</v>
      </c>
      <c r="D334" s="190" t="s">
        <v>1035</v>
      </c>
      <c r="E334" s="164">
        <v>29444.617999999999</v>
      </c>
    </row>
    <row r="335" spans="1:5" x14ac:dyDescent="0.25">
      <c r="A335" s="190">
        <f>A330+1</f>
        <v>87</v>
      </c>
      <c r="B335" s="190" t="s">
        <v>1254</v>
      </c>
      <c r="C335" s="190" t="s">
        <v>135</v>
      </c>
      <c r="D335" s="190"/>
      <c r="E335" s="190"/>
    </row>
    <row r="336" spans="1:5" x14ac:dyDescent="0.25">
      <c r="A336" s="153">
        <f t="shared" ref="A336" si="3">A335+1</f>
        <v>88</v>
      </c>
      <c r="B336" s="153" t="s">
        <v>1255</v>
      </c>
      <c r="C336" s="190" t="s">
        <v>169</v>
      </c>
      <c r="D336" s="190" t="s">
        <v>1256</v>
      </c>
      <c r="E336" s="164">
        <v>92458</v>
      </c>
    </row>
    <row r="337" spans="1:5" x14ac:dyDescent="0.25">
      <c r="A337" s="155"/>
      <c r="B337" s="155"/>
      <c r="C337" s="190" t="s">
        <v>1257</v>
      </c>
      <c r="D337" s="190" t="s">
        <v>1258</v>
      </c>
      <c r="E337" s="164">
        <v>43771</v>
      </c>
    </row>
    <row r="338" spans="1:5" x14ac:dyDescent="0.25">
      <c r="A338" s="156"/>
      <c r="B338" s="156"/>
      <c r="C338" s="190" t="s">
        <v>1259</v>
      </c>
      <c r="D338" s="190" t="s">
        <v>1260</v>
      </c>
      <c r="E338" s="164">
        <v>26461</v>
      </c>
    </row>
    <row r="339" spans="1:5" x14ac:dyDescent="0.25">
      <c r="A339" s="153">
        <f>A336+1</f>
        <v>89</v>
      </c>
      <c r="B339" s="153" t="s">
        <v>1261</v>
      </c>
      <c r="C339" s="190" t="s">
        <v>60</v>
      </c>
      <c r="D339" s="190" t="s">
        <v>1256</v>
      </c>
      <c r="E339" s="164">
        <v>92724.69</v>
      </c>
    </row>
    <row r="340" spans="1:5" x14ac:dyDescent="0.25">
      <c r="A340" s="156"/>
      <c r="B340" s="156"/>
      <c r="C340" s="190" t="s">
        <v>1262</v>
      </c>
      <c r="D340" s="190" t="s">
        <v>1263</v>
      </c>
      <c r="E340" s="164">
        <v>32726.34</v>
      </c>
    </row>
  </sheetData>
  <mergeCells count="176">
    <mergeCell ref="A330:A334"/>
    <mergeCell ref="B330:B334"/>
    <mergeCell ref="A336:A338"/>
    <mergeCell ref="B336:B338"/>
    <mergeCell ref="A339:A340"/>
    <mergeCell ref="B339:B340"/>
    <mergeCell ref="A316:A321"/>
    <mergeCell ref="B316:B321"/>
    <mergeCell ref="A322:A325"/>
    <mergeCell ref="B322:B325"/>
    <mergeCell ref="A326:A329"/>
    <mergeCell ref="B326:B329"/>
    <mergeCell ref="A304:A307"/>
    <mergeCell ref="B304:B307"/>
    <mergeCell ref="A308:A311"/>
    <mergeCell ref="B308:B311"/>
    <mergeCell ref="A312:A314"/>
    <mergeCell ref="B312:B314"/>
    <mergeCell ref="A291:A294"/>
    <mergeCell ref="B291:B294"/>
    <mergeCell ref="A295:A300"/>
    <mergeCell ref="B295:B300"/>
    <mergeCell ref="A301:A303"/>
    <mergeCell ref="B301:B303"/>
    <mergeCell ref="A283:A286"/>
    <mergeCell ref="B283:B286"/>
    <mergeCell ref="A287:A288"/>
    <mergeCell ref="B287:B288"/>
    <mergeCell ref="A289:A290"/>
    <mergeCell ref="B289:B290"/>
    <mergeCell ref="A270:A274"/>
    <mergeCell ref="B270:B274"/>
    <mergeCell ref="A275:A278"/>
    <mergeCell ref="B275:B278"/>
    <mergeCell ref="A279:A282"/>
    <mergeCell ref="B279:B282"/>
    <mergeCell ref="A259:A262"/>
    <mergeCell ref="B259:B262"/>
    <mergeCell ref="A264:A265"/>
    <mergeCell ref="B264:B265"/>
    <mergeCell ref="A266:A269"/>
    <mergeCell ref="B266:B269"/>
    <mergeCell ref="A249:A250"/>
    <mergeCell ref="B249:B250"/>
    <mergeCell ref="A251:A253"/>
    <mergeCell ref="B251:B253"/>
    <mergeCell ref="A254:A258"/>
    <mergeCell ref="B254:B258"/>
    <mergeCell ref="A235:A240"/>
    <mergeCell ref="B235:B240"/>
    <mergeCell ref="A241:A244"/>
    <mergeCell ref="B241:B244"/>
    <mergeCell ref="A245:A248"/>
    <mergeCell ref="B245:B248"/>
    <mergeCell ref="A223:A228"/>
    <mergeCell ref="B223:B228"/>
    <mergeCell ref="A229:A231"/>
    <mergeCell ref="B229:B231"/>
    <mergeCell ref="A232:A234"/>
    <mergeCell ref="B232:B234"/>
    <mergeCell ref="A205:A208"/>
    <mergeCell ref="B205:B208"/>
    <mergeCell ref="A209:A215"/>
    <mergeCell ref="B209:B215"/>
    <mergeCell ref="A216:A222"/>
    <mergeCell ref="B216:B222"/>
    <mergeCell ref="A194:A196"/>
    <mergeCell ref="B194:B196"/>
    <mergeCell ref="A197:A200"/>
    <mergeCell ref="B197:B200"/>
    <mergeCell ref="A201:A204"/>
    <mergeCell ref="B201:B204"/>
    <mergeCell ref="A184:A187"/>
    <mergeCell ref="B184:B187"/>
    <mergeCell ref="A188:A190"/>
    <mergeCell ref="B188:B190"/>
    <mergeCell ref="A191:A193"/>
    <mergeCell ref="B191:B193"/>
    <mergeCell ref="A173:A177"/>
    <mergeCell ref="B173:B177"/>
    <mergeCell ref="A178:A180"/>
    <mergeCell ref="B178:B180"/>
    <mergeCell ref="A181:A183"/>
    <mergeCell ref="B181:B183"/>
    <mergeCell ref="A158:A161"/>
    <mergeCell ref="B158:B161"/>
    <mergeCell ref="A162:A167"/>
    <mergeCell ref="B162:B167"/>
    <mergeCell ref="A168:A172"/>
    <mergeCell ref="B168:B172"/>
    <mergeCell ref="A139:A143"/>
    <mergeCell ref="B139:B143"/>
    <mergeCell ref="A144:A150"/>
    <mergeCell ref="B144:B150"/>
    <mergeCell ref="A151:A157"/>
    <mergeCell ref="B151:B157"/>
    <mergeCell ref="A131:A132"/>
    <mergeCell ref="B131:B132"/>
    <mergeCell ref="A133:A134"/>
    <mergeCell ref="B133:B134"/>
    <mergeCell ref="A135:A138"/>
    <mergeCell ref="B135:B138"/>
    <mergeCell ref="A124:A125"/>
    <mergeCell ref="B124:B125"/>
    <mergeCell ref="A126:A127"/>
    <mergeCell ref="B126:B127"/>
    <mergeCell ref="A129:A130"/>
    <mergeCell ref="B129:B130"/>
    <mergeCell ref="A112:A114"/>
    <mergeCell ref="B112:B114"/>
    <mergeCell ref="A115:A120"/>
    <mergeCell ref="B115:B120"/>
    <mergeCell ref="A121:A123"/>
    <mergeCell ref="B121:B123"/>
    <mergeCell ref="A105:A107"/>
    <mergeCell ref="B105:B107"/>
    <mergeCell ref="A108:A109"/>
    <mergeCell ref="B108:B109"/>
    <mergeCell ref="A110:A111"/>
    <mergeCell ref="B110:B111"/>
    <mergeCell ref="A90:A95"/>
    <mergeCell ref="B90:B95"/>
    <mergeCell ref="A96:A101"/>
    <mergeCell ref="B96:B101"/>
    <mergeCell ref="A102:A104"/>
    <mergeCell ref="B102:B104"/>
    <mergeCell ref="A82:A84"/>
    <mergeCell ref="B82:B84"/>
    <mergeCell ref="A85:A87"/>
    <mergeCell ref="B85:B87"/>
    <mergeCell ref="A88:A89"/>
    <mergeCell ref="B88:B89"/>
    <mergeCell ref="A71:A75"/>
    <mergeCell ref="B71:B75"/>
    <mergeCell ref="A76:A79"/>
    <mergeCell ref="B76:B79"/>
    <mergeCell ref="A80:A81"/>
    <mergeCell ref="B80:B81"/>
    <mergeCell ref="A62:A63"/>
    <mergeCell ref="B62:B63"/>
    <mergeCell ref="A64:A68"/>
    <mergeCell ref="B64:B68"/>
    <mergeCell ref="A69:A70"/>
    <mergeCell ref="B69:B70"/>
    <mergeCell ref="A48:A53"/>
    <mergeCell ref="B48:B53"/>
    <mergeCell ref="A54:A59"/>
    <mergeCell ref="B54:B59"/>
    <mergeCell ref="A60:A61"/>
    <mergeCell ref="B60:B61"/>
    <mergeCell ref="A31:A32"/>
    <mergeCell ref="B31:B32"/>
    <mergeCell ref="A33:A39"/>
    <mergeCell ref="B33:B39"/>
    <mergeCell ref="A40:A46"/>
    <mergeCell ref="B40:B46"/>
    <mergeCell ref="A20:A22"/>
    <mergeCell ref="B20:B22"/>
    <mergeCell ref="A23:A25"/>
    <mergeCell ref="B23:B25"/>
    <mergeCell ref="A26:A30"/>
    <mergeCell ref="B26:B30"/>
    <mergeCell ref="A7:A12"/>
    <mergeCell ref="B7:B12"/>
    <mergeCell ref="A13:A15"/>
    <mergeCell ref="B13:B15"/>
    <mergeCell ref="A16:A19"/>
    <mergeCell ref="B16:B19"/>
    <mergeCell ref="A1:E1"/>
    <mergeCell ref="A2:E2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 (5)</vt:lpstr>
      <vt:lpstr>Лист1 (7)</vt:lpstr>
      <vt:lpstr>Лист1 (2)</vt:lpstr>
      <vt:lpstr>Лист1 (3)</vt:lpstr>
      <vt:lpstr>Лист1 (4)</vt:lpstr>
      <vt:lpstr>Лист1 (6)</vt:lpstr>
      <vt:lpstr>школы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2022-08-03T05:15:54Z</dcterms:modified>
</cp:coreProperties>
</file>