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00"/>
  </bookViews>
  <sheets>
    <sheet name="за 2022 год" sheetId="4" r:id="rId1"/>
  </sheets>
  <definedNames>
    <definedName name="_xlnm._FilterDatabase" localSheetId="0" hidden="1">'за 2022 год'!$A$2:$E$2109</definedName>
  </definedNames>
  <calcPr calcId="162913"/>
</workbook>
</file>

<file path=xl/calcChain.xml><?xml version="1.0" encoding="utf-8"?>
<calcChain xmlns="http://schemas.openxmlformats.org/spreadsheetml/2006/main">
  <c r="A1376" i="4" l="1"/>
  <c r="A4" i="4" l="1"/>
  <c r="A7" i="4" s="1"/>
  <c r="E1551" i="4"/>
  <c r="E1550" i="4"/>
  <c r="E1549" i="4"/>
  <c r="E1548" i="4"/>
  <c r="E1547" i="4"/>
  <c r="E1493" i="4"/>
  <c r="E1472" i="4"/>
  <c r="E1471" i="4"/>
  <c r="E1470" i="4"/>
  <c r="E1469" i="4"/>
  <c r="E1468" i="4"/>
  <c r="E1467" i="4"/>
  <c r="E1439" i="4"/>
  <c r="E1438" i="4"/>
  <c r="E1437" i="4"/>
  <c r="E1429" i="4"/>
  <c r="E1428" i="4"/>
  <c r="E1420" i="4"/>
  <c r="E1414" i="4"/>
  <c r="E1413" i="4"/>
  <c r="E1409" i="4"/>
  <c r="E1408" i="4"/>
  <c r="E1407" i="4"/>
  <c r="E1400" i="4"/>
  <c r="E1399" i="4"/>
  <c r="E1398" i="4"/>
  <c r="E1396" i="4"/>
  <c r="A10" i="4" l="1"/>
  <c r="A13" i="4" s="1"/>
  <c r="E1368" i="4"/>
  <c r="E1367" i="4"/>
  <c r="E1366" i="4"/>
  <c r="E1365" i="4"/>
  <c r="E1287" i="4"/>
  <c r="E1286" i="4"/>
  <c r="E1285" i="4"/>
  <c r="E1271" i="4"/>
  <c r="E1270" i="4"/>
  <c r="A14" i="4" l="1"/>
  <c r="A17" i="4" s="1"/>
  <c r="E374" i="4"/>
  <c r="E373" i="4"/>
  <c r="E368" i="4"/>
  <c r="A18" i="4" l="1"/>
  <c r="A19" i="4" l="1"/>
  <c r="A22" i="4" l="1"/>
  <c r="A25" i="4" l="1"/>
  <c r="A26" i="4" l="1"/>
  <c r="A29" i="4" s="1"/>
  <c r="A32" i="4" s="1"/>
  <c r="A34" i="4" l="1"/>
  <c r="A37" i="4" s="1"/>
  <c r="A38" i="4" l="1"/>
  <c r="A41" i="4" s="1"/>
  <c r="A44" i="4" s="1"/>
  <c r="A45" i="4" s="1"/>
  <c r="A47" i="4" s="1"/>
  <c r="A49" i="4" s="1"/>
  <c r="A50" i="4" l="1"/>
  <c r="A54" i="4"/>
  <c r="A55" i="4" s="1"/>
  <c r="A58" i="4" s="1"/>
  <c r="A59" i="4" l="1"/>
  <c r="A60" i="4" s="1"/>
  <c r="A61" i="4" s="1"/>
  <c r="A64" i="4" s="1"/>
  <c r="A65" i="4" s="1"/>
  <c r="A66" i="4" s="1"/>
  <c r="A67" i="4" s="1"/>
  <c r="A70" i="4" s="1"/>
  <c r="A72" i="4" s="1"/>
  <c r="A74" i="4" s="1"/>
  <c r="A79" i="4" s="1"/>
  <c r="A80" i="4" s="1"/>
  <c r="A82" i="4" s="1"/>
  <c r="A83" i="4" s="1"/>
  <c r="A86" i="4" s="1"/>
  <c r="A89" i="4" s="1"/>
  <c r="A92" i="4" s="1"/>
  <c r="A93" i="4" s="1"/>
  <c r="A96" i="4" s="1"/>
  <c r="A99" i="4" s="1"/>
  <c r="A100" i="4" s="1"/>
  <c r="A102" i="4" s="1"/>
  <c r="A105" i="4" s="1"/>
  <c r="A108" i="4" s="1"/>
  <c r="A111" i="4" s="1"/>
  <c r="A114" i="4" s="1"/>
  <c r="A117" i="4" s="1"/>
  <c r="A119" i="4" s="1"/>
  <c r="A120" i="4" s="1"/>
  <c r="A121" i="4" s="1"/>
  <c r="A122" i="4" s="1"/>
  <c r="A123" i="4" s="1"/>
  <c r="A124" i="4" s="1"/>
  <c r="A127" i="4" s="1"/>
  <c r="A130" i="4" s="1"/>
  <c r="A133" i="4" s="1"/>
  <c r="A136" i="4" s="1"/>
  <c r="A139" i="4" s="1"/>
  <c r="A142" i="4" s="1"/>
  <c r="A143" i="4" s="1"/>
  <c r="A144" i="4" s="1"/>
  <c r="A147" i="4" s="1"/>
  <c r="A150" i="4" s="1"/>
  <c r="A151" i="4" s="1"/>
  <c r="A153" i="4" s="1"/>
  <c r="A155" i="4" s="1"/>
  <c r="A158" i="4" s="1"/>
  <c r="A159" i="4" s="1"/>
  <c r="A161" i="4" s="1"/>
  <c r="A162" i="4" s="1"/>
  <c r="A163" i="4" s="1"/>
  <c r="A164" i="4" s="1"/>
  <c r="A166" i="4" s="1"/>
  <c r="A167" i="4" s="1"/>
  <c r="A174" i="4" s="1"/>
  <c r="A181" i="4" s="1"/>
  <c r="A187" i="4" s="1"/>
  <c r="A195" i="4" s="1"/>
  <c r="A202" i="4" s="1"/>
  <c r="A207" i="4" s="1"/>
  <c r="A214" i="4" s="1"/>
  <c r="A221" i="4" s="1"/>
  <c r="A228" i="4" s="1"/>
  <c r="A235" i="4" s="1"/>
  <c r="A242" i="4" s="1"/>
  <c r="A248" i="4" s="1"/>
  <c r="A255" i="4" s="1"/>
  <c r="A261" i="4" s="1"/>
  <c r="A266" i="4" s="1"/>
  <c r="A273" i="4" s="1"/>
  <c r="A280" i="4" s="1"/>
  <c r="A288" i="4" s="1"/>
  <c r="A295" i="4" s="1"/>
  <c r="A302" i="4" s="1"/>
  <c r="A309" i="4" s="1"/>
  <c r="A316" i="4" s="1"/>
  <c r="A323" i="4" s="1"/>
  <c r="A330" i="4" s="1"/>
  <c r="A339" i="4" s="1"/>
  <c r="A345" i="4" s="1"/>
  <c r="A350" i="4" s="1"/>
  <c r="A353" i="4" s="1"/>
  <c r="A359" i="4" s="1"/>
  <c r="A368" i="4" s="1"/>
  <c r="A375" i="4" s="1"/>
  <c r="A381" i="4" s="1"/>
  <c r="A387" i="4" s="1"/>
  <c r="A394" i="4" s="1"/>
  <c r="A400" i="4" s="1"/>
  <c r="A406" i="4" s="1"/>
  <c r="A410" i="4" s="1"/>
  <c r="A413" i="4" s="1"/>
  <c r="A416" i="4" s="1"/>
  <c r="A420" i="4" s="1"/>
  <c r="A425" i="4" s="1"/>
  <c r="A428" i="4" s="1"/>
  <c r="A433" i="4" s="1"/>
  <c r="A437" i="4" s="1"/>
  <c r="A441" i="4" s="1"/>
  <c r="A446" i="4" s="1"/>
  <c r="A451" i="4" s="1"/>
  <c r="A457" i="4" s="1"/>
  <c r="A461" i="4" s="1"/>
  <c r="A464" i="4" s="1"/>
  <c r="A468" i="4" s="1"/>
  <c r="A469" i="4" s="1"/>
  <c r="A470" i="4" s="1"/>
  <c r="A473" i="4" s="1"/>
  <c r="A476" i="4" s="1"/>
  <c r="A480" i="4" s="1"/>
  <c r="A481" i="4" s="1"/>
  <c r="A482" i="4" s="1"/>
  <c r="A483" i="4" s="1"/>
  <c r="A486" i="4" s="1"/>
  <c r="A487" i="4" s="1"/>
  <c r="A488" i="4" s="1"/>
  <c r="A489" i="4" s="1"/>
  <c r="A492" i="4" s="1"/>
  <c r="A493" i="4" s="1"/>
  <c r="A495" i="4" s="1"/>
  <c r="A496" i="4" s="1"/>
  <c r="A497" i="4" s="1"/>
  <c r="A498" i="4" s="1"/>
  <c r="A500" i="4" s="1"/>
  <c r="A501" i="4" s="1"/>
  <c r="A502" i="4" s="1"/>
  <c r="A506" i="4" s="1"/>
  <c r="A509" i="4" s="1"/>
  <c r="A513" i="4" s="1"/>
  <c r="A517" i="4" s="1"/>
  <c r="A520" i="4" s="1"/>
  <c r="A523" i="4" s="1"/>
  <c r="A525" i="4" s="1"/>
  <c r="A529" i="4" s="1"/>
  <c r="A532" i="4" s="1"/>
  <c r="A536" i="4" s="1"/>
  <c r="A542" i="4" s="1"/>
  <c r="A547" i="4" s="1"/>
  <c r="A556" i="4" s="1"/>
  <c r="A561" i="4" s="1"/>
  <c r="A568" i="4" s="1"/>
  <c r="A575" i="4" s="1"/>
  <c r="A583" i="4" s="1"/>
  <c r="A589" i="4" s="1"/>
  <c r="A594" i="4" s="1"/>
  <c r="A602" i="4" s="1"/>
  <c r="A609" i="4" s="1"/>
  <c r="A615" i="4" s="1"/>
  <c r="A622" i="4" s="1"/>
  <c r="A627" i="4" s="1"/>
  <c r="A636" i="4" s="1"/>
  <c r="A645" i="4" s="1"/>
  <c r="A649" i="4" s="1"/>
  <c r="A652" i="4" s="1"/>
  <c r="A655" i="4" s="1"/>
  <c r="A658" i="4" s="1"/>
  <c r="A662" i="4" s="1"/>
  <c r="A664" i="4" s="1"/>
  <c r="A667" i="4" s="1"/>
  <c r="A672" i="4" s="1"/>
  <c r="A677" i="4" s="1"/>
  <c r="A683" i="4" s="1"/>
  <c r="A687" i="4" s="1"/>
  <c r="A694" i="4" s="1"/>
  <c r="A704" i="4" s="1"/>
  <c r="A713" i="4" s="1"/>
  <c r="A719" i="4" s="1"/>
  <c r="A725" i="4" s="1"/>
  <c r="A730" i="4" s="1"/>
  <c r="A737" i="4" s="1"/>
  <c r="A743" i="4" s="1"/>
  <c r="A750" i="4" s="1"/>
  <c r="A761" i="4" s="1"/>
  <c r="A767" i="4" s="1"/>
  <c r="A775" i="4" s="1"/>
  <c r="A784" i="4" s="1"/>
  <c r="A789" i="4" s="1"/>
  <c r="A793" i="4" s="1"/>
  <c r="A794" i="4" s="1"/>
  <c r="A795" i="4" s="1"/>
  <c r="A796" i="4" s="1"/>
  <c r="A801" i="4" s="1"/>
  <c r="A804" i="4" s="1"/>
  <c r="A807" i="4" s="1"/>
  <c r="A810" i="4" s="1"/>
  <c r="A815" i="4" s="1"/>
  <c r="A818" i="4" s="1"/>
  <c r="A823" i="4" s="1"/>
  <c r="A824" i="4" s="1"/>
  <c r="A825" i="4" s="1"/>
  <c r="A826" i="4" s="1"/>
  <c r="A827" i="4" s="1"/>
  <c r="A828" i="4" s="1"/>
  <c r="A829" i="4" s="1"/>
  <c r="A830" i="4" s="1"/>
  <c r="A831" i="4" s="1"/>
  <c r="A832" i="4" s="1"/>
  <c r="A833" i="4" s="1"/>
  <c r="A834" i="4" s="1"/>
  <c r="A837" i="4" s="1"/>
  <c r="A841" i="4" s="1"/>
  <c r="A844" i="4" s="1"/>
  <c r="A847" i="4" s="1"/>
  <c r="A849" i="4" s="1"/>
  <c r="A852" i="4" s="1"/>
  <c r="A854" i="4" s="1"/>
  <c r="A858" i="4" s="1"/>
  <c r="A861" i="4" s="1"/>
  <c r="A867" i="4" s="1"/>
  <c r="A872" i="4" s="1"/>
  <c r="A873" i="4" s="1"/>
  <c r="A874" i="4" s="1"/>
  <c r="A875" i="4" s="1"/>
  <c r="A878" i="4" s="1"/>
  <c r="A879" i="4" s="1"/>
  <c r="A883" i="4" s="1"/>
  <c r="A885" i="4" s="1"/>
  <c r="A888" i="4" s="1"/>
  <c r="A891" i="4" s="1"/>
  <c r="A895" i="4" s="1"/>
  <c r="A896" i="4" s="1"/>
  <c r="A899" i="4" s="1"/>
  <c r="A902" i="4" s="1"/>
  <c r="A906" i="4" s="1"/>
  <c r="A909" i="4" s="1"/>
  <c r="A912" i="4" s="1"/>
  <c r="A914" i="4" s="1"/>
  <c r="A917" i="4" s="1"/>
  <c r="A920" i="4" s="1"/>
  <c r="A922" i="4" s="1"/>
  <c r="A923" i="4" s="1"/>
  <c r="A924" i="4" s="1"/>
  <c r="A927" i="4" s="1"/>
  <c r="A928" i="4" s="1"/>
  <c r="A929" i="4" s="1"/>
  <c r="A932" i="4" s="1"/>
  <c r="A935" i="4" s="1"/>
  <c r="A936" i="4" s="1"/>
  <c r="A937" i="4" s="1"/>
  <c r="A938" i="4" s="1"/>
  <c r="A943" i="4" s="1"/>
  <c r="A948" i="4" s="1"/>
  <c r="A954" i="4" s="1"/>
  <c r="A961" i="4" s="1"/>
  <c r="A969" i="4" s="1"/>
  <c r="A973" i="4" s="1"/>
  <c r="A978" i="4" s="1"/>
  <c r="A980" i="4" s="1"/>
  <c r="A989" i="4" s="1"/>
  <c r="A996" i="4" s="1"/>
  <c r="A1003" i="4" s="1"/>
  <c r="A1010" i="4" s="1"/>
  <c r="A1017" i="4" s="1"/>
  <c r="A1023" i="4" s="1"/>
  <c r="A1030" i="4" s="1"/>
  <c r="A1036" i="4" s="1"/>
  <c r="A1043" i="4" s="1"/>
  <c r="A1051" i="4" s="1"/>
  <c r="A1054" i="4" s="1"/>
  <c r="A1055" i="4" s="1"/>
  <c r="A1058" i="4" s="1"/>
  <c r="A1062" i="4" s="1"/>
  <c r="A1063" i="4" s="1"/>
  <c r="A1066" i="4" s="1"/>
  <c r="A1069" i="4" s="1"/>
  <c r="A1072" i="4" s="1"/>
  <c r="A1075" i="4" s="1"/>
  <c r="A1076" i="4" s="1"/>
  <c r="A1077" i="4" s="1"/>
  <c r="A1080" i="4" s="1"/>
  <c r="A1084" i="4" s="1"/>
  <c r="A1087" i="4" s="1"/>
  <c r="A1090" i="4" s="1"/>
  <c r="A1093" i="4" s="1"/>
  <c r="A1096" i="4" s="1"/>
  <c r="A1099" i="4" s="1"/>
  <c r="A1100" i="4" s="1"/>
  <c r="A1103" i="4" s="1"/>
  <c r="A1106" i="4" s="1"/>
  <c r="A1107" i="4" s="1"/>
  <c r="A1109" i="4" s="1"/>
  <c r="A1110" i="4" s="1"/>
  <c r="A1113" i="4" s="1"/>
  <c r="A1114" i="4" s="1"/>
  <c r="A1116" i="4" s="1"/>
  <c r="A1118" i="4" s="1"/>
  <c r="A1121" i="4" s="1"/>
  <c r="A1124" i="4" s="1"/>
  <c r="A1127" i="4" s="1"/>
  <c r="A1130" i="4" s="1"/>
  <c r="A1135" i="4" s="1"/>
  <c r="A1140" i="4" s="1"/>
  <c r="A1144" i="4" s="1"/>
  <c r="A1148" i="4" s="1"/>
  <c r="A1152" i="4" s="1"/>
  <c r="A1156" i="4" s="1"/>
  <c r="A1160" i="4" s="1"/>
  <c r="A1166" i="4" s="1"/>
  <c r="A1172" i="4" s="1"/>
  <c r="A1179" i="4" s="1"/>
  <c r="A1186" i="4" s="1"/>
  <c r="A1196" i="4" s="1"/>
  <c r="A1203" i="4" s="1"/>
  <c r="A1210" i="4" s="1"/>
  <c r="A1218" i="4" s="1"/>
  <c r="A1229" i="4" s="1"/>
  <c r="A1237" i="4" s="1"/>
  <c r="A1241" i="4" s="1"/>
  <c r="A1245" i="4" s="1"/>
  <c r="A1248" i="4" s="1"/>
  <c r="A1251" i="4" s="1"/>
  <c r="A1253" i="4" s="1"/>
  <c r="A1257" i="4" s="1"/>
  <c r="A1262" i="4" s="1"/>
  <c r="A1266" i="4" s="1"/>
  <c r="A1269" i="4" s="1"/>
  <c r="A1272" i="4" s="1"/>
  <c r="A1275" i="4" s="1"/>
  <c r="A1278" i="4" s="1"/>
  <c r="A1282" i="4" s="1"/>
  <c r="A1285" i="4" s="1"/>
  <c r="A1288" i="4" s="1"/>
  <c r="A1291" i="4" s="1"/>
  <c r="A1294" i="4" s="1"/>
  <c r="A1299" i="4" s="1"/>
  <c r="A1301" i="4" s="1"/>
  <c r="A1303" i="4" s="1"/>
  <c r="A1307" i="4" s="1"/>
  <c r="A1310" i="4" s="1"/>
  <c r="A1313" i="4" s="1"/>
  <c r="A1314" i="4" s="1"/>
  <c r="A1316" i="4" s="1"/>
  <c r="A1318" i="4" s="1"/>
  <c r="A1321" i="4" s="1"/>
  <c r="A1325" i="4" s="1"/>
  <c r="A1328" i="4" s="1"/>
  <c r="A1333" i="4" s="1"/>
  <c r="A1338" i="4" s="1"/>
  <c r="A1340" i="4" s="1"/>
  <c r="A1342" i="4" s="1"/>
  <c r="A1348" i="4" s="1"/>
  <c r="A1351" i="4" s="1"/>
  <c r="A1354" i="4" s="1"/>
  <c r="A1356" i="4" s="1"/>
  <c r="A1360" i="4" s="1"/>
  <c r="A1362" i="4" s="1"/>
  <c r="A1365" i="4" s="1"/>
  <c r="A1369" i="4" s="1"/>
  <c r="A1379" i="4" s="1"/>
  <c r="A1382" i="4" s="1"/>
  <c r="A1385" i="4" s="1"/>
  <c r="A1389" i="4" s="1"/>
  <c r="A1390" i="4" s="1"/>
  <c r="A1393" i="4" s="1"/>
  <c r="A1396" i="4" s="1"/>
  <c r="A1397" i="4" s="1"/>
  <c r="A1398" i="4" s="1"/>
  <c r="A1401" i="4" s="1"/>
  <c r="A1402" i="4" s="1"/>
  <c r="A1403" i="4" s="1"/>
  <c r="A1404" i="4" s="1"/>
  <c r="A1407" i="4" s="1"/>
  <c r="A1410" i="4" s="1"/>
  <c r="A1413" i="4" s="1"/>
  <c r="A1415" i="4" s="1"/>
  <c r="A1416" i="4" s="1"/>
  <c r="A1419" i="4" s="1"/>
  <c r="A1420" i="4" s="1"/>
  <c r="A1421" i="4" s="1"/>
  <c r="A1422" i="4" s="1"/>
  <c r="A1423" i="4" s="1"/>
  <c r="A1426" i="4" s="1"/>
  <c r="A1428" i="4" s="1"/>
  <c r="A1430" i="4" s="1"/>
  <c r="A1432" i="4" s="1"/>
  <c r="A1433" i="4" s="1"/>
  <c r="A1434" i="4" s="1"/>
  <c r="A1435" i="4" s="1"/>
  <c r="A1437" i="4" s="1"/>
  <c r="A1440" i="4" s="1"/>
  <c r="A1444" i="4" s="1"/>
  <c r="A1447" i="4" s="1"/>
  <c r="A1450" i="4" s="1"/>
  <c r="A1454" i="4" s="1"/>
  <c r="A1462" i="4" s="1"/>
  <c r="A1467" i="4" s="1"/>
  <c r="A1473" i="4" s="1"/>
  <c r="A1479" i="4" s="1"/>
  <c r="A1486" i="4" s="1"/>
  <c r="A1495" i="4" s="1"/>
  <c r="A1503" i="4" s="1"/>
  <c r="A1511" i="4" s="1"/>
  <c r="A1517" i="4" s="1"/>
  <c r="A1522" i="4" s="1"/>
  <c r="A1530" i="4" s="1"/>
  <c r="A1537" i="4" s="1"/>
  <c r="A1542" i="4" s="1"/>
  <c r="A1547" i="4" s="1"/>
  <c r="A1552" i="4" s="1"/>
  <c r="A1560" i="4" s="1"/>
  <c r="A1568" i="4" s="1"/>
  <c r="A1577" i="4" s="1"/>
  <c r="A1583" i="4" s="1"/>
  <c r="A1590" i="4" s="1"/>
  <c r="A1596" i="4" s="1"/>
  <c r="A1603" i="4" s="1"/>
  <c r="A1611" i="4" s="1"/>
  <c r="A1618" i="4" s="1"/>
  <c r="A1623" i="4" s="1"/>
  <c r="A1631" i="4" s="1"/>
  <c r="A1639" i="4" s="1"/>
  <c r="A1645" i="4" s="1"/>
  <c r="A1652" i="4" s="1"/>
  <c r="A1660" i="4" s="1"/>
  <c r="A1668" i="4" s="1"/>
  <c r="A1671" i="4" s="1"/>
  <c r="A1677" i="4" s="1"/>
  <c r="A1683" i="4" s="1"/>
  <c r="A1689" i="4" s="1"/>
  <c r="A1690" i="4" s="1"/>
  <c r="A1694" i="4" s="1"/>
  <c r="A1695" i="4" s="1"/>
  <c r="A1696" i="4" s="1"/>
  <c r="A1697" i="4" s="1"/>
  <c r="A1698" i="4" s="1"/>
  <c r="A1699" i="4" s="1"/>
  <c r="A1700" i="4" s="1"/>
  <c r="A1704" i="4" s="1"/>
  <c r="A1707" i="4" s="1"/>
  <c r="A1711" i="4" s="1"/>
  <c r="A1714" i="4" s="1"/>
  <c r="A1718" i="4" s="1"/>
  <c r="A1722" i="4" s="1"/>
  <c r="A1725" i="4" s="1"/>
  <c r="A1728" i="4" s="1"/>
  <c r="A1729" i="4" s="1"/>
  <c r="A1732" i="4" s="1"/>
  <c r="A1739" i="4" s="1"/>
  <c r="A1742" i="4" s="1"/>
  <c r="A1744" i="4" s="1"/>
  <c r="A1745" i="4" s="1"/>
  <c r="A1747" i="4" s="1"/>
  <c r="A1750" i="4" s="1"/>
  <c r="A1751" i="4" s="1"/>
  <c r="A1755" i="4" s="1"/>
  <c r="A1756" i="4" s="1"/>
  <c r="A1759" i="4" s="1"/>
  <c r="A1763" i="4" s="1"/>
  <c r="A1766" i="4" s="1"/>
  <c r="A1767" i="4" s="1"/>
  <c r="A1770" i="4" s="1"/>
  <c r="A1773" i="4" s="1"/>
  <c r="A1776" i="4" s="1"/>
  <c r="A1777" i="4" s="1"/>
  <c r="A1780" i="4" s="1"/>
  <c r="A1784" i="4" s="1"/>
  <c r="A1785" i="4" s="1"/>
  <c r="A1790" i="4" s="1"/>
  <c r="A1794" i="4" s="1"/>
  <c r="A1796" i="4" s="1"/>
  <c r="A1802" i="4" s="1"/>
  <c r="A1809" i="4" s="1"/>
  <c r="A1813" i="4" s="1"/>
  <c r="A1821" i="4" s="1"/>
  <c r="A1827" i="4" s="1"/>
  <c r="A1832" i="4" s="1"/>
  <c r="A1843" i="4" s="1"/>
  <c r="A1851" i="4" s="1"/>
  <c r="A1859" i="4" s="1"/>
  <c r="A1867" i="4" s="1"/>
  <c r="A1873" i="4" s="1"/>
  <c r="A1880" i="4" s="1"/>
  <c r="A1888" i="4" s="1"/>
  <c r="A1894" i="4" s="1"/>
  <c r="A1900" i="4" s="1"/>
  <c r="A1909" i="4" s="1"/>
  <c r="A1914" i="4" s="1"/>
  <c r="A1918" i="4" s="1"/>
  <c r="A1921" i="4" s="1"/>
  <c r="A1924" i="4" s="1"/>
  <c r="A1927" i="4" s="1"/>
  <c r="A1930" i="4" s="1"/>
  <c r="A1933" i="4" s="1"/>
  <c r="A1936" i="4" s="1"/>
  <c r="A1939" i="4" s="1"/>
  <c r="A1942" i="4" s="1"/>
  <c r="A1943" i="4" s="1"/>
  <c r="A1946" i="4" s="1"/>
  <c r="A1949" i="4" s="1"/>
  <c r="A1950" i="4" s="1"/>
  <c r="A1951" i="4" s="1"/>
  <c r="A1954" i="4" s="1"/>
  <c r="A1956" i="4" s="1"/>
  <c r="A1957" i="4" s="1"/>
  <c r="A1962" i="4" s="1"/>
  <c r="A1965" i="4" s="1"/>
  <c r="A1966" i="4" s="1"/>
  <c r="A1967" i="4" s="1"/>
  <c r="A1970" i="4" s="1"/>
  <c r="A1973" i="4" s="1"/>
  <c r="A1978" i="4" s="1"/>
  <c r="A1981" i="4" s="1"/>
  <c r="A1985" i="4" s="1"/>
  <c r="A1988" i="4" s="1"/>
  <c r="A1991" i="4" s="1"/>
  <c r="A1994" i="4" s="1"/>
  <c r="A1997" i="4" s="1"/>
  <c r="A2000" i="4" s="1"/>
  <c r="A2004" i="4" s="1"/>
  <c r="A2007" i="4" s="1"/>
  <c r="A2009" i="4" s="1"/>
  <c r="A2012" i="4" s="1"/>
  <c r="A2013" i="4" s="1"/>
  <c r="A2017" i="4" s="1"/>
  <c r="A2023" i="4" s="1"/>
  <c r="A2029" i="4" s="1"/>
  <c r="A2038" i="4" s="1"/>
  <c r="A2043" i="4" s="1"/>
  <c r="A2046" i="4" s="1"/>
  <c r="A2050" i="4" s="1"/>
  <c r="A2053" i="4" s="1"/>
  <c r="A2056" i="4" s="1"/>
  <c r="A2060" i="4" s="1"/>
  <c r="A2063" i="4" s="1"/>
  <c r="A2066" i="4" s="1"/>
  <c r="A2067" i="4" s="1"/>
  <c r="A2068" i="4" s="1"/>
  <c r="A2072" i="4" s="1"/>
  <c r="A2076" i="4" s="1"/>
  <c r="A2080" i="4" s="1"/>
  <c r="A2085" i="4" s="1"/>
  <c r="A2089" i="4" s="1"/>
  <c r="A2095" i="4" s="1"/>
  <c r="A2105" i="4" s="1"/>
</calcChain>
</file>

<file path=xl/comments1.xml><?xml version="1.0" encoding="utf-8"?>
<comments xmlns="http://schemas.openxmlformats.org/spreadsheetml/2006/main">
  <authors>
    <author>Автор</author>
  </authors>
  <commentList>
    <comment ref="C153" authorId="0" shapeId="0">
      <text>
        <r>
          <rPr>
            <b/>
            <sz val="9"/>
            <color indexed="81"/>
            <rFont val="Tahoma"/>
            <family val="2"/>
            <charset val="204"/>
          </rPr>
          <t>В Департаменте по кадрам исправили на заместитель заведующей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<sst xmlns="http://schemas.openxmlformats.org/spreadsheetml/2006/main" count="5328" uniqueCount="3042">
  <si>
    <t>Размер среднемесячной заработной платы, руб.</t>
  </si>
  <si>
    <t>Директор</t>
  </si>
  <si>
    <t xml:space="preserve">Директор </t>
  </si>
  <si>
    <t>Заместитель директора</t>
  </si>
  <si>
    <t>Главный бухгалтер</t>
  </si>
  <si>
    <t xml:space="preserve">Заместитель директора </t>
  </si>
  <si>
    <t>заместитель директора</t>
  </si>
  <si>
    <t>Наименование должности (в соответствии с действующим штатным расписанием)</t>
  </si>
  <si>
    <t>Заведующий</t>
  </si>
  <si>
    <t>Заместитель заведующего</t>
  </si>
  <si>
    <t xml:space="preserve">Главный бухгалтер </t>
  </si>
  <si>
    <t>Булатова Е.Е.</t>
  </si>
  <si>
    <t>Рябухина О.Л.</t>
  </si>
  <si>
    <t>Андреева С.Н.</t>
  </si>
  <si>
    <t>Коскина М.С.</t>
  </si>
  <si>
    <t>Краюшкин В.А.</t>
  </si>
  <si>
    <t>Хасянова А.М.</t>
  </si>
  <si>
    <t>Цветков М.С.</t>
  </si>
  <si>
    <t>103991,47</t>
  </si>
  <si>
    <t>88384,25</t>
  </si>
  <si>
    <t>65583,07</t>
  </si>
  <si>
    <t>70520,74</t>
  </si>
  <si>
    <t>74690,40</t>
  </si>
  <si>
    <t>83402,45</t>
  </si>
  <si>
    <t>42684,89</t>
  </si>
  <si>
    <t>55128,19</t>
  </si>
  <si>
    <t xml:space="preserve">Макарова Е.А. </t>
  </si>
  <si>
    <t>Сергеева Т.А.</t>
  </si>
  <si>
    <t>Кандюкина С.И.</t>
  </si>
  <si>
    <t>Соколова Е.В.</t>
  </si>
  <si>
    <t>Лярская Н.А.</t>
  </si>
  <si>
    <t>Воробьева Е.А</t>
  </si>
  <si>
    <t>Кузнецова А.А.</t>
  </si>
  <si>
    <t>Нехайчик О.Н.</t>
  </si>
  <si>
    <t>Масленникова Н.Н.</t>
  </si>
  <si>
    <t>Румянкова Ю.В.</t>
  </si>
  <si>
    <t>Рыкова И.С.</t>
  </si>
  <si>
    <t>Ершова К.В</t>
  </si>
  <si>
    <t>Стрекалова Ю.В.</t>
  </si>
  <si>
    <t>Чистякова А.В.</t>
  </si>
  <si>
    <t>Калинина О.П.</t>
  </si>
  <si>
    <t>Ромашова Т.В.</t>
  </si>
  <si>
    <t>Лупина М.В.</t>
  </si>
  <si>
    <t>Серегина Н.Н.</t>
  </si>
  <si>
    <t>Крымова О.В.</t>
  </si>
  <si>
    <t>Курикова Е.Н.</t>
  </si>
  <si>
    <t>Рязанова М.В.</t>
  </si>
  <si>
    <t>Захарова Н.В.</t>
  </si>
  <si>
    <t>Сиротина О.В.</t>
  </si>
  <si>
    <t>Никитенко О.С.</t>
  </si>
  <si>
    <t>Баландина Н.А.</t>
  </si>
  <si>
    <t>Коновалова Ю.О.</t>
  </si>
  <si>
    <t>Фефлова И.А.</t>
  </si>
  <si>
    <t>Зайцева Е.В.</t>
  </si>
  <si>
    <t>Тимофеева Е.А.</t>
  </si>
  <si>
    <t>Семёнычева О.В.</t>
  </si>
  <si>
    <t>Удалова О.С.</t>
  </si>
  <si>
    <t>Карпова Е.А.</t>
  </si>
  <si>
    <t>Рещикова А.А.</t>
  </si>
  <si>
    <t>Прокофьева Н.С.</t>
  </si>
  <si>
    <t>Горчикова И.В.</t>
  </si>
  <si>
    <t>Юмакова Е.П.</t>
  </si>
  <si>
    <t>Улыбина И.Б.</t>
  </si>
  <si>
    <t>Авдонина Е.Ю.</t>
  </si>
  <si>
    <t>Прядилова С.А.</t>
  </si>
  <si>
    <t>Фотынюк Н.Ю.</t>
  </si>
  <si>
    <t>Ганичева Е.В.</t>
  </si>
  <si>
    <t>Грачева И.Г.</t>
  </si>
  <si>
    <t>Деньгина А.В.</t>
  </si>
  <si>
    <t>Шмелева В.В.</t>
  </si>
  <si>
    <t>Щетинина С.М.</t>
  </si>
  <si>
    <t>Шурупова Е.Н.</t>
  </si>
  <si>
    <t>Воробьев Ю.С.</t>
  </si>
  <si>
    <t>Боброва О.И.</t>
  </si>
  <si>
    <t>Муравьева Ю.А.</t>
  </si>
  <si>
    <t>Шувалова Е.В.</t>
  </si>
  <si>
    <t>Касаткина Т.В.</t>
  </si>
  <si>
    <t>Колесова Е.В</t>
  </si>
  <si>
    <t>Самурина О.В.</t>
  </si>
  <si>
    <t>Золина Н.Е.</t>
  </si>
  <si>
    <t>Лаптева Н.Ю.</t>
  </si>
  <si>
    <t>Решетова Е.Е.</t>
  </si>
  <si>
    <t>Нефедьев И.А.</t>
  </si>
  <si>
    <t>Сизикова Л.Г.</t>
  </si>
  <si>
    <t>Желтухина Я.С.</t>
  </si>
  <si>
    <t>Макаров Д.Г.</t>
  </si>
  <si>
    <t>Горшкова Е.А.</t>
  </si>
  <si>
    <t xml:space="preserve">   Никонова Н.А.</t>
  </si>
  <si>
    <t>Галанова М.Н.</t>
  </si>
  <si>
    <t>Пахомова Н.А.</t>
  </si>
  <si>
    <t>Кулакова И.Ю.</t>
  </si>
  <si>
    <t>Логинова Р.В.</t>
  </si>
  <si>
    <t>Суворова Н.Ю.</t>
  </si>
  <si>
    <t>Апраксимова С.Н.</t>
  </si>
  <si>
    <t>Абросимова В.В.</t>
  </si>
  <si>
    <t>Маковская О.В.</t>
  </si>
  <si>
    <t>Корнеева О.Г.</t>
  </si>
  <si>
    <t>Афанасьева И.С.</t>
  </si>
  <si>
    <t>Гурьева С.О.</t>
  </si>
  <si>
    <t>Мясникова И.Г.</t>
  </si>
  <si>
    <t>Петрушкова Т.В.</t>
  </si>
  <si>
    <t>Смирнова Е.А.</t>
  </si>
  <si>
    <t xml:space="preserve">Де-Клерк С.Е. </t>
  </si>
  <si>
    <t xml:space="preserve"> Чеменева А.А.</t>
  </si>
  <si>
    <t>Кузина Л.М.</t>
  </si>
  <si>
    <t xml:space="preserve"> Кудосова М.Ю.</t>
  </si>
  <si>
    <t>Анохина С.Ю.</t>
  </si>
  <si>
    <t>Смолина Н.В.</t>
  </si>
  <si>
    <t>Циблиева Г.В.</t>
  </si>
  <si>
    <t>Хащевич Н.О.</t>
  </si>
  <si>
    <t>Цыганова Л.А.</t>
  </si>
  <si>
    <t>Карпычева Т.В.</t>
  </si>
  <si>
    <t>Бычкова С.В.</t>
  </si>
  <si>
    <t>Орлова И.Ю.</t>
  </si>
  <si>
    <t>Бикетова А.Н.</t>
  </si>
  <si>
    <t>Соловьева Н.В.</t>
  </si>
  <si>
    <t>Кузьмина Т.Н.</t>
  </si>
  <si>
    <t>Смирнова Л.Б.</t>
  </si>
  <si>
    <t>Глазова О.А.</t>
  </si>
  <si>
    <t>Воронова О.С.</t>
  </si>
  <si>
    <t>Аксенова Т.В.</t>
  </si>
  <si>
    <t>Кузнецова С.В.</t>
  </si>
  <si>
    <t>Хаит Г.В.</t>
  </si>
  <si>
    <t>Волгина В.С.</t>
  </si>
  <si>
    <t>Афонская Л.М.</t>
  </si>
  <si>
    <t>Руссу А.А.</t>
  </si>
  <si>
    <t>Перепелкина М.А.</t>
  </si>
  <si>
    <t>Таланова О.О.</t>
  </si>
  <si>
    <t>Молькова Н.В.</t>
  </si>
  <si>
    <t>Сорокина Л.В.</t>
  </si>
  <si>
    <t>Аверина М.А.</t>
  </si>
  <si>
    <t>Большакова И.А.</t>
  </si>
  <si>
    <t>Вершинина Е.В.</t>
  </si>
  <si>
    <t>Таланина М.В.</t>
  </si>
  <si>
    <t>Суворова О.В.</t>
  </si>
  <si>
    <t>Головина Ю.В.</t>
  </si>
  <si>
    <t>Кузьмина Е.Г.</t>
  </si>
  <si>
    <t>Дрожжина Е.В.</t>
  </si>
  <si>
    <t>Жегалина Е.В.</t>
  </si>
  <si>
    <t>Чегодаева О.В.</t>
  </si>
  <si>
    <t>Гудина Е.И.</t>
  </si>
  <si>
    <t>Шатравина С.Б.</t>
  </si>
  <si>
    <t>Обухова М.К.</t>
  </si>
  <si>
    <t>Цветков А.Ю.</t>
  </si>
  <si>
    <t>Парфенова Н.М.</t>
  </si>
  <si>
    <t>Денисова Ж.А.</t>
  </si>
  <si>
    <t>Ошмарина А.Н.</t>
  </si>
  <si>
    <t>Дмитриева А.В.</t>
  </si>
  <si>
    <t>Соболева А.А.</t>
  </si>
  <si>
    <t>Сусина Е.Н.</t>
  </si>
  <si>
    <t>Федякова С.А.</t>
  </si>
  <si>
    <t>Филатова О.В.</t>
  </si>
  <si>
    <t>Подоплелова С.Ю.</t>
  </si>
  <si>
    <t>Некредина О.С.</t>
  </si>
  <si>
    <t>Румянцева И.А.</t>
  </si>
  <si>
    <t>Шубина Н.В.</t>
  </si>
  <si>
    <t>Никонычева А.С.</t>
  </si>
  <si>
    <t>Шкилева Н.А.</t>
  </si>
  <si>
    <t>Чайкина Г.Б.</t>
  </si>
  <si>
    <t>Красильникова Е.А.</t>
  </si>
  <si>
    <t>Толбузова Г.Н.</t>
  </si>
  <si>
    <t>Солдатова К.В.</t>
  </si>
  <si>
    <t>Лапина И.В.</t>
  </si>
  <si>
    <t>Жерехова Н.П.</t>
  </si>
  <si>
    <t xml:space="preserve">Майданова Я.Н. </t>
  </si>
  <si>
    <t>Акрамова С.В.</t>
  </si>
  <si>
    <t>Артемьева С.В.</t>
  </si>
  <si>
    <t>Ермакова Н.Ю.</t>
  </si>
  <si>
    <t>Угланова Е.Н.</t>
  </si>
  <si>
    <t>Карпычева М.Г.</t>
  </si>
  <si>
    <t>Герасимова С.А.</t>
  </si>
  <si>
    <t>Марушина А.С.</t>
  </si>
  <si>
    <t>Волегова Л.Н.</t>
  </si>
  <si>
    <t>Белова А.В.</t>
  </si>
  <si>
    <t>Хухрева И.В.</t>
  </si>
  <si>
    <t>Прокопенко С.В.</t>
  </si>
  <si>
    <t>Удовика А.В.</t>
  </si>
  <si>
    <t>Михайлова С.В.</t>
  </si>
  <si>
    <t>Бердникова О.Б.</t>
  </si>
  <si>
    <t>Колоусова Н.П.</t>
  </si>
  <si>
    <t>Соколова М.Ф.</t>
  </si>
  <si>
    <t>Малышева Л.В.</t>
  </si>
  <si>
    <t>Осьминина Е.Г.</t>
  </si>
  <si>
    <t>Козлова Т.М.</t>
  </si>
  <si>
    <t>Склизова О.А.</t>
  </si>
  <si>
    <t>Миронычева С.Ю.</t>
  </si>
  <si>
    <t>Шлыкова Е.В.</t>
  </si>
  <si>
    <t>Зимина О.Н.</t>
  </si>
  <si>
    <t>Смирнова С.В.</t>
  </si>
  <si>
    <t>Зиновьева И.В.</t>
  </si>
  <si>
    <t>Емельянова О.Н.</t>
  </si>
  <si>
    <t>Коклюнова Н.В.</t>
  </si>
  <si>
    <t>Жатухина М.В.</t>
  </si>
  <si>
    <t xml:space="preserve">Богомолова Н.А.  </t>
  </si>
  <si>
    <t>Семенова М.М.</t>
  </si>
  <si>
    <t>Кондюрина О.И.</t>
  </si>
  <si>
    <t>Плескачева С.С.</t>
  </si>
  <si>
    <t xml:space="preserve">Жукова А.Л. </t>
  </si>
  <si>
    <t>Лукина В.Ф.</t>
  </si>
  <si>
    <t>Клокова Е.Б.</t>
  </si>
  <si>
    <t>Ахмадулина В.И.</t>
  </si>
  <si>
    <t>Кучина Е.В.</t>
  </si>
  <si>
    <t>Павлова В.А.</t>
  </si>
  <si>
    <t>Жукова Н.Г.</t>
  </si>
  <si>
    <t>Карпова О.В.</t>
  </si>
  <si>
    <t>Переверзева Е.В.</t>
  </si>
  <si>
    <t>Воробьева Л.В.</t>
  </si>
  <si>
    <t>Климина С.В.</t>
  </si>
  <si>
    <t>Кузьмик Е.А.</t>
  </si>
  <si>
    <t>Митина О.В.</t>
  </si>
  <si>
    <t>Львова Т.В.</t>
  </si>
  <si>
    <t>Мехтиева Т.В.</t>
  </si>
  <si>
    <t>Чайка Н.А.</t>
  </si>
  <si>
    <t>Маслова Е.Ю.</t>
  </si>
  <si>
    <t>Петухова Н.Н.</t>
  </si>
  <si>
    <t>Дурнайкина Е.В.</t>
  </si>
  <si>
    <t>Горшунова Е.А.</t>
  </si>
  <si>
    <t>Вартман О.Ю.</t>
  </si>
  <si>
    <t>Садекова И.Р.</t>
  </si>
  <si>
    <t>Шевелева Е.Ю.</t>
  </si>
  <si>
    <t>Лебедева С.Б.</t>
  </si>
  <si>
    <t>Андреева Т.Ю.</t>
  </si>
  <si>
    <t>Вершинина О.В.</t>
  </si>
  <si>
    <t>Тупикова О.М.</t>
  </si>
  <si>
    <t>Гусева О.В.</t>
  </si>
  <si>
    <t>Исаева М.А.</t>
  </si>
  <si>
    <t>Варопаева Т.В.</t>
  </si>
  <si>
    <t>Миронов С.В.</t>
  </si>
  <si>
    <t>Баринова О.В.</t>
  </si>
  <si>
    <t>Галкина О.В.</t>
  </si>
  <si>
    <t>Миронова А.В.</t>
  </si>
  <si>
    <t>Сентябрева А.А.</t>
  </si>
  <si>
    <t>Цибисова Г.Н.</t>
  </si>
  <si>
    <t>Назарова А.Е.</t>
  </si>
  <si>
    <t>Лошкина Н.В.</t>
  </si>
  <si>
    <t>Постникова И.В.</t>
  </si>
  <si>
    <t>Алексеева Г.В.</t>
  </si>
  <si>
    <t>Безрукова Е.И.</t>
  </si>
  <si>
    <t>Апраксимов С.П.</t>
  </si>
  <si>
    <t>Жаркова И.А.</t>
  </si>
  <si>
    <t>Орлова Т.Н.</t>
  </si>
  <si>
    <t>Петрухина И.Н.</t>
  </si>
  <si>
    <t>Кожина О.В.</t>
  </si>
  <si>
    <t>Мулянова И.Н.</t>
  </si>
  <si>
    <t>Андреева Ю.А.</t>
  </si>
  <si>
    <t>Маслова Е.А.</t>
  </si>
  <si>
    <t>Смирнова С.А.</t>
  </si>
  <si>
    <t>Киреева А.О.</t>
  </si>
  <si>
    <t>Видяйкина Е.К.</t>
  </si>
  <si>
    <t>Сямиуллина Н.В.</t>
  </si>
  <si>
    <t>Кулькова Т.В.</t>
  </si>
  <si>
    <t>Земляникина О.Н.</t>
  </si>
  <si>
    <t>Сергеева И.В.</t>
  </si>
  <si>
    <t>Мишин В.Ю.</t>
  </si>
  <si>
    <t>Сильдушкина Е.В.</t>
  </si>
  <si>
    <t>Сироткина А.В.</t>
  </si>
  <si>
    <t>Блохина О.Д.</t>
  </si>
  <si>
    <t>Гаранькина Г.Н.</t>
  </si>
  <si>
    <t>Рожнова Е.Е.</t>
  </si>
  <si>
    <t xml:space="preserve">Горячева Л.Г.  </t>
  </si>
  <si>
    <t>Ермакова И.В.</t>
  </si>
  <si>
    <t>Васяев Р.Ю.</t>
  </si>
  <si>
    <t>Нестеркин И.В.</t>
  </si>
  <si>
    <t>Звездова И.А.</t>
  </si>
  <si>
    <t>Грибова В.А.</t>
  </si>
  <si>
    <t>Грибова И.А.</t>
  </si>
  <si>
    <t>Рогожина Л.И.</t>
  </si>
  <si>
    <t>Алексеева С.Р.</t>
  </si>
  <si>
    <t>Логинова Н.Б.</t>
  </si>
  <si>
    <t>Обухова А.И.</t>
  </si>
  <si>
    <t>Абдуллин Н.Х.</t>
  </si>
  <si>
    <t>Кудрявцева Т.К.</t>
  </si>
  <si>
    <t>Сергеева Л.В.</t>
  </si>
  <si>
    <t>Добротворская Ю.Н.</t>
  </si>
  <si>
    <t>Лежнина Н.С.</t>
  </si>
  <si>
    <t>Панина Г.М.</t>
  </si>
  <si>
    <t>Вершинина Э.Н.</t>
  </si>
  <si>
    <t>Рычагова С.А.</t>
  </si>
  <si>
    <t>Сидорова С.Г.</t>
  </si>
  <si>
    <t>Дудникова О.М.</t>
  </si>
  <si>
    <t>Гордеева Т.А.</t>
  </si>
  <si>
    <t>Лукина Н.А.</t>
  </si>
  <si>
    <t>Обухов А.А.</t>
  </si>
  <si>
    <t>Беляков А.М.</t>
  </si>
  <si>
    <t>Ватрубина О.М.</t>
  </si>
  <si>
    <t>Карташова И.В.</t>
  </si>
  <si>
    <t>Курицына А.А.</t>
  </si>
  <si>
    <t>Мельникова Е.В.</t>
  </si>
  <si>
    <t>Воронина И.А.</t>
  </si>
  <si>
    <t>Никулина М.В.</t>
  </si>
  <si>
    <t>Смирнова Е.В.</t>
  </si>
  <si>
    <t>Сидорова А.В.</t>
  </si>
  <si>
    <t>Фролова Н.В.</t>
  </si>
  <si>
    <t>Смусь Е.П.</t>
  </si>
  <si>
    <t>Киреева Р.П.</t>
  </si>
  <si>
    <t>Татаровская М.Б.</t>
  </si>
  <si>
    <t>Кузьмина М.Е.</t>
  </si>
  <si>
    <t>Крутелева О.А.</t>
  </si>
  <si>
    <t xml:space="preserve"> Измайлова Е.А.</t>
  </si>
  <si>
    <t>Моргунова Н.В.</t>
  </si>
  <si>
    <t>Панина А.В.</t>
  </si>
  <si>
    <t>Гаврилова А.В.</t>
  </si>
  <si>
    <t>Ермилова С.А.</t>
  </si>
  <si>
    <t>Крамаренко Т.В.</t>
  </si>
  <si>
    <t>Холодова Е.А.</t>
  </si>
  <si>
    <t>Гурьянова И.О.</t>
  </si>
  <si>
    <t>Чигарева Е.В.</t>
  </si>
  <si>
    <t>Шекурова Л.С.</t>
  </si>
  <si>
    <t>Зарубин М.В.</t>
  </si>
  <si>
    <t>Зебзеева М.Н.</t>
  </si>
  <si>
    <t>Исаева Н.А.</t>
  </si>
  <si>
    <t>Лимина К.Д.</t>
  </si>
  <si>
    <t>Марцинкевич Е.В.</t>
  </si>
  <si>
    <t>Фомичева Ю.Н.</t>
  </si>
  <si>
    <t>Чуева Л.Л.</t>
  </si>
  <si>
    <t>Лёвина Г.Е.</t>
  </si>
  <si>
    <t>Кукунова Н.Г.</t>
  </si>
  <si>
    <t>Терехина С.В.</t>
  </si>
  <si>
    <t>Плицына Н.С.</t>
  </si>
  <si>
    <t>Панина Г.Л.</t>
  </si>
  <si>
    <t>Шпагина О.С.</t>
  </si>
  <si>
    <t>Ветрова Е.Н.</t>
  </si>
  <si>
    <t>Кочеткова Н.А.</t>
  </si>
  <si>
    <t>Корчагина И.В.</t>
  </si>
  <si>
    <t>Лаптева С.В.</t>
  </si>
  <si>
    <t>Никольская Ю.В.</t>
  </si>
  <si>
    <t>Поликарпова О.В.</t>
  </si>
  <si>
    <t>Уманская Н.А.</t>
  </si>
  <si>
    <t>Созинова Н.В.</t>
  </si>
  <si>
    <t>Кулагин П.В.</t>
  </si>
  <si>
    <t>Лимонова В.К.</t>
  </si>
  <si>
    <t>Марычева Н.М.</t>
  </si>
  <si>
    <t>Носова Е.Ю.</t>
  </si>
  <si>
    <t>Нотарева Т.П.</t>
  </si>
  <si>
    <t>Сусуйкина А.А.</t>
  </si>
  <si>
    <t>Сенотрусова И.А.</t>
  </si>
  <si>
    <t>Балюк Е.В.</t>
  </si>
  <si>
    <t>Князева А.М.</t>
  </si>
  <si>
    <t>Маренкова Е.В.</t>
  </si>
  <si>
    <t>Подателева Е.А.</t>
  </si>
  <si>
    <t>Рахманов А.В.</t>
  </si>
  <si>
    <t>Демина Е.В.</t>
  </si>
  <si>
    <t>Косарева М.В.</t>
  </si>
  <si>
    <t>Бутина Н.Н.</t>
  </si>
  <si>
    <t>Воробьева Е.А.</t>
  </si>
  <si>
    <t>Каштанова И.В.</t>
  </si>
  <si>
    <t>Михеенкова О.В.</t>
  </si>
  <si>
    <t>Сластова И.Н.</t>
  </si>
  <si>
    <t>Бекетова Н.А.</t>
  </si>
  <si>
    <t>Крюкова Н.В.</t>
  </si>
  <si>
    <t>Усова С.А.</t>
  </si>
  <si>
    <t>Марахтанова Н.Г.</t>
  </si>
  <si>
    <t>Карташова А.В.</t>
  </si>
  <si>
    <t>Спицына Н.А.</t>
  </si>
  <si>
    <t>Спиридонова К.А.</t>
  </si>
  <si>
    <t>Забирова Р.Х.</t>
  </si>
  <si>
    <t>Деньгина Е.А.</t>
  </si>
  <si>
    <t>Журавлева А.Е.</t>
  </si>
  <si>
    <t>Кондратьева Е.И.</t>
  </si>
  <si>
    <t>Носкова С.В.</t>
  </si>
  <si>
    <t>Савина О.Н.</t>
  </si>
  <si>
    <t>Сивенкова Г.В.</t>
  </si>
  <si>
    <t>Ярлыкова О.А.</t>
  </si>
  <si>
    <t>Бак М.Л.</t>
  </si>
  <si>
    <t>Гордеев В.А.</t>
  </si>
  <si>
    <t>Лепешкина Е.Г.</t>
  </si>
  <si>
    <t>Марков В.В.</t>
  </si>
  <si>
    <t>Савина Ю.Б.</t>
  </si>
  <si>
    <t>Шкрунина Е.А.</t>
  </si>
  <si>
    <t>Павлова А.Ю.</t>
  </si>
  <si>
    <t>Калягина М.А.</t>
  </si>
  <si>
    <t>Капанов С.А.</t>
  </si>
  <si>
    <t>Пономарева Е.А.</t>
  </si>
  <si>
    <t>Степихова Г.В.</t>
  </si>
  <si>
    <t>Шубнякова Е.А.</t>
  </si>
  <si>
    <t>Бандакова Ю.В.</t>
  </si>
  <si>
    <t>Авербух Л.Н.</t>
  </si>
  <si>
    <t>Паракова З.С.</t>
  </si>
  <si>
    <t>Лисова Е.Б.</t>
  </si>
  <si>
    <t>Музюкина Н.А.</t>
  </si>
  <si>
    <t>Капралова Е.А.</t>
  </si>
  <si>
    <t>Катявина Е.В.</t>
  </si>
  <si>
    <t>Ваганова Н.П.</t>
  </si>
  <si>
    <t>Власова А.В.</t>
  </si>
  <si>
    <t>Незговорова М.В.</t>
  </si>
  <si>
    <t>Торопова О.П.</t>
  </si>
  <si>
    <t>Тарасова С.В.</t>
  </si>
  <si>
    <t>Фирсова Д.Е.</t>
  </si>
  <si>
    <t>Калабухова М.И.</t>
  </si>
  <si>
    <t>Бушуева И.В.</t>
  </si>
  <si>
    <t>Холопенкова Г.Н.</t>
  </si>
  <si>
    <t>Мочалина Н.В.</t>
  </si>
  <si>
    <t>Пушкина Д.А.</t>
  </si>
  <si>
    <t>Кузнецов А.В.</t>
  </si>
  <si>
    <t>Макарова Е.А.</t>
  </si>
  <si>
    <t>Власова О.В.</t>
  </si>
  <si>
    <t>Петти И.Г.</t>
  </si>
  <si>
    <t>Барскова Т.В.</t>
  </si>
  <si>
    <t>Горбунова И.Н.</t>
  </si>
  <si>
    <t>Сербская В.Н.</t>
  </si>
  <si>
    <t>Еркулов А.И.</t>
  </si>
  <si>
    <t>Неумоина М.П.</t>
  </si>
  <si>
    <t>Емелина Т.И.</t>
  </si>
  <si>
    <t>Голубкова Т.А.</t>
  </si>
  <si>
    <t>Юматова Г.Н.</t>
  </si>
  <si>
    <t>Балалаева С.Б.</t>
  </si>
  <si>
    <t>Тяпкова И.Г.</t>
  </si>
  <si>
    <t>Крашенинникова Е.М.</t>
  </si>
  <si>
    <t>Жучкова Е.Н.</t>
  </si>
  <si>
    <t>Михайлова Н.В.</t>
  </si>
  <si>
    <t>Бундина С.А.</t>
  </si>
  <si>
    <t>Быстрова М.В.</t>
  </si>
  <si>
    <t>Губанихина М.А.</t>
  </si>
  <si>
    <t>Шумкина Е.Б.</t>
  </si>
  <si>
    <t>Артамонова Н.В.</t>
  </si>
  <si>
    <t>Столярова С.Н.</t>
  </si>
  <si>
    <t>Апанасенко С.В.</t>
  </si>
  <si>
    <t>Дружкова Е.А.</t>
  </si>
  <si>
    <t>Бержигалова А.Е.</t>
  </si>
  <si>
    <t>Назаров М.С.</t>
  </si>
  <si>
    <t>Миронов А.В.</t>
  </si>
  <si>
    <t>Соловьева С.Ю.</t>
  </si>
  <si>
    <t>Синева Н.Ю.</t>
  </si>
  <si>
    <t>Информация о среднемесячной заработной плате руководителей, их заместителей и главных бухгалтеров муниципальных предприятий, муниципальных казенных, бюджетных и автономных учреждений города Нижнего Новгорода за 2022 год</t>
  </si>
  <si>
    <t>№
п/п</t>
  </si>
  <si>
    <t>Наименование муниципальной организации</t>
  </si>
  <si>
    <t>Фамилия, имя, отчество</t>
  </si>
  <si>
    <t>МБДОУ "Детский сад № 1" Автозаводского района</t>
  </si>
  <si>
    <t>МБДОУ "Детский сад № 2 "Березка" Автозаводского района</t>
  </si>
  <si>
    <t>МАДОУ "Детский сад  № 4" Автозаводского района</t>
  </si>
  <si>
    <t>МБДОУ "Детский сад № 12 "Катюша" Автозаводского района</t>
  </si>
  <si>
    <t>МБДОУ "Детский сад № 16" Автозаводского района</t>
  </si>
  <si>
    <t>МБДОУ "Детский сад № 15" Автозаводского района</t>
  </si>
  <si>
    <t>МБДОУ "Детский сад № 22" Автозаводского раойна</t>
  </si>
  <si>
    <t>МБДОУ "Детский сад № 25" Автозаводского района</t>
  </si>
  <si>
    <t>МБДОУ "Детский сад № 26" Автозаводского района</t>
  </si>
  <si>
    <t>МБДОУ "Детский сад № 29" Автозаводского района</t>
  </si>
  <si>
    <t>МБДОУ "Детский сад № 31 "Лесная сказка" Автозаводского района</t>
  </si>
  <si>
    <t>МБДОУ "Детский сад № 34" Автозаводского района</t>
  </si>
  <si>
    <t>МАДОУ "Детский сад № 35" Автозаводского района</t>
  </si>
  <si>
    <t>МАДОУ "Детский сад № 37" Автозаводского  района</t>
  </si>
  <si>
    <t>МБДОУ "Детский сад № 41" Автозаводского района</t>
  </si>
  <si>
    <t>МБДОУ "Детский сад № 43 "Золушка" Автозаводского района</t>
  </si>
  <si>
    <t>МБДОУ "Детский сад № 44" Автозаводского района</t>
  </si>
  <si>
    <t>МАДОУ "Детский сад № 45" Автозаводского района</t>
  </si>
  <si>
    <t>МБДОУ "Детский сад №48" Автозаводского района</t>
  </si>
  <si>
    <t>МБДОУ "Детский сад № 55" Автозаводского района</t>
  </si>
  <si>
    <t>МБДОУ "Детский сад № 57" Автозаводского района</t>
  </si>
  <si>
    <t>МБДОУ "Детский сад № 61" Автозаводского района</t>
  </si>
  <si>
    <t>МБДОУ "Детский сад № 64" Автозаводского района</t>
  </si>
  <si>
    <t>МАДОУ "Детский сад № 70" Автозаводского района</t>
  </si>
  <si>
    <t>МБДОУ "Детский сад № 71 "Семицветик" Автозаводского района</t>
  </si>
  <si>
    <t>МБДОУ "Детский сад № 72" Автозаводского района</t>
  </si>
  <si>
    <t>МБДОУ "Детский сад № 78" Автозаводского района</t>
  </si>
  <si>
    <t>МБДОУ "Детский сад № 79" Автозаводского района</t>
  </si>
  <si>
    <t xml:space="preserve">МБДОУ "Детский сад № 80 "Маленькая страна" Автозаводского района </t>
  </si>
  <si>
    <t>МБДОУ "Детский  сад № 81" Автозаводского района</t>
  </si>
  <si>
    <t>МБДОУ "Детский сад № 84" Автозаводского района</t>
  </si>
  <si>
    <t>МАДОУ "Детский сад № 85" Автозаводского района</t>
  </si>
  <si>
    <t>МБДОУ "Детский сад № 88"  Автозаводского раойна</t>
  </si>
  <si>
    <t>МБДОУ "Детский сад № 89" Автозаводского района</t>
  </si>
  <si>
    <t>МБДОУ "Детский сад № 91 "Кроха" Автозаводского района</t>
  </si>
  <si>
    <t>МБДОУ "Детский сад № 104" Автозаводского района</t>
  </si>
  <si>
    <t>МБДОУ "Детский сад № 105" Автозаводского района</t>
  </si>
  <si>
    <t>МБДОУ "Детский сад № 106" Автозаводского района</t>
  </si>
  <si>
    <t xml:space="preserve">МБДОУ "Детский сад № 107" Автозаводского района </t>
  </si>
  <si>
    <t>МБДОУ "Детский сад № 108" Автозаводского района</t>
  </si>
  <si>
    <t>МБДОУ "Детский сад № 109" Автозаводского района</t>
  </si>
  <si>
    <t>МБДОУ "Детский сад № 110" Автозаводского района</t>
  </si>
  <si>
    <t>МБДОУ "Детский сад № 111" Автозаводского района</t>
  </si>
  <si>
    <t>МБДОУ "Детский сад № 112 "Жемчужинка" Автозаводского района</t>
  </si>
  <si>
    <t>МБДОУ "Детский сад № 114 "Подсолнушек" Автозаводского района</t>
  </si>
  <si>
    <t>МБДОУ "Детский сад № 116" Автозаводского района</t>
  </si>
  <si>
    <t>МБДОУ "Детский сад № 117 "Улыбка" Автозаводского района</t>
  </si>
  <si>
    <t>МБДОУ "Детский сад № 121" Автозаводского района</t>
  </si>
  <si>
    <t>МБДОУ "Детский сад № 122" Автозаводского района</t>
  </si>
  <si>
    <t>МБДОУ "Детский сад № 123" Автозаводского района</t>
  </si>
  <si>
    <t>МБДОУ "Детский сад № 127" Автозаводского района</t>
  </si>
  <si>
    <t>МБДОУ "Детский сад № 128" Автозаводского района</t>
  </si>
  <si>
    <t>МБДОУ "Детский сад № 131" Автозаводского района</t>
  </si>
  <si>
    <t>МБДОУ "Детский сад № 132" Автозаводского района</t>
  </si>
  <si>
    <t>МБДОУ "Детский сад № 133" Автозаводского района</t>
  </si>
  <si>
    <t>МБДОУ "Детский сад № 134" Автозаводского района</t>
  </si>
  <si>
    <t>МБДОУ "Детский сад № 137" Автозаводского района</t>
  </si>
  <si>
    <t>МБДОУ "Детский сад № 138"  Автозаводского района</t>
  </si>
  <si>
    <t>МАДОУ "Детский сад № 146" Автозаводского района</t>
  </si>
  <si>
    <t>МБДОУ "Детский сад № 148" Автозаводского района</t>
  </si>
  <si>
    <t>МБДОУ "Детский сад № 149" Автозаводского района</t>
  </si>
  <si>
    <t>МБДОУ "Детский сад № 153" Автозаводского района</t>
  </si>
  <si>
    <t>МБДОУ "Детский сад № 166" Автозаводского района</t>
  </si>
  <si>
    <t>МБДОУ "Детский сад № 168" Автозаводского района</t>
  </si>
  <si>
    <t>МБДОУ "Детский сад № 171" Автозаводского района</t>
  </si>
  <si>
    <t>МБДОУ "Детский сад № 173" Автозаводского района</t>
  </si>
  <si>
    <t>МБДОУ "Детский сад № 174" Автозаводского района</t>
  </si>
  <si>
    <t>МБДОУ "Детский сад № 175" Автозаводского района</t>
  </si>
  <si>
    <t>МБДОУ "Детский сад № 179" Автозаводского района</t>
  </si>
  <si>
    <t>МБДОУ "Детский сад № 186" Автозаводского района</t>
  </si>
  <si>
    <t>МБДОУ "Детский сад № 198"  Автозаводского района</t>
  </si>
  <si>
    <t>МБДОУ "Детский сад № 223" Автозаводского района</t>
  </si>
  <si>
    <t>МБДОУ "Детский сад № 257" Автозаводского района</t>
  </si>
  <si>
    <t>МБДОУ "Детский сад № 258" Автозаводского района</t>
  </si>
  <si>
    <t>МБДОУ "Детский сад № 341" Автозаводского района</t>
  </si>
  <si>
    <t>МБДОУ "Детский сад № 429" Автозаводского района</t>
  </si>
  <si>
    <t>МБОУ "Школа № 12 с углубленным изучением предметов им. Е.П. Шнитникова" Автозаводского района</t>
  </si>
  <si>
    <t>МБОУ "Школа № 6" Автозаводского района</t>
  </si>
  <si>
    <t>МБОУ "Школа № 63 с углубленным изучением отдельных предметов" Автозаводского района</t>
  </si>
  <si>
    <t>МБОУ "Школа № 114" Автозаводского района</t>
  </si>
  <si>
    <t>МБОУ "Школа № 144" Автозаводского района</t>
  </si>
  <si>
    <t>МБОУ "Школа № 145" Автозаводского района</t>
  </si>
  <si>
    <t xml:space="preserve">МАОУ "Школа № 190" Автозаводского района </t>
  </si>
  <si>
    <t>МБОУ "Школа № 105" Автозаводского района</t>
  </si>
  <si>
    <t>МАОУ "Школа № 111" Автозаводского района</t>
  </si>
  <si>
    <t>МАОУ "Школа № 161" Автозаводского района</t>
  </si>
  <si>
    <t>МБУ ДО "ЦДТ Автозаводского района"</t>
  </si>
  <si>
    <t>МБУ ДО ЦДТТ "Юный автомобилист" Автозаводского района</t>
  </si>
  <si>
    <t>МБОУ "Гимназия № 136" Автозаводского района</t>
  </si>
  <si>
    <t>МБОУ "Школа № 20" Автозаводского района</t>
  </si>
  <si>
    <t>МАОУ "Школа № 125" Автозаводского района</t>
  </si>
  <si>
    <t>МБОУ "Школа № 129" Автозаводского района</t>
  </si>
  <si>
    <t>МБОУ "Школа № 130" Автозаводского района</t>
  </si>
  <si>
    <t>МБОУ "Школа № 179" Автозаводского района</t>
  </si>
  <si>
    <t>МБОУ "Школа № 124" Автозаводского района</t>
  </si>
  <si>
    <t>МБОУ "Школа № 15" Автозаводского района</t>
  </si>
  <si>
    <t xml:space="preserve">МБОУ "Школа № 119 с углубленным изучением отдельных предметов" Автозаводского района </t>
  </si>
  <si>
    <t>МАОУ "Школа № 59" Автозаводского района</t>
  </si>
  <si>
    <t>МБОУ "Лицей № 165" Автозаводского района</t>
  </si>
  <si>
    <t>МБОУ "Школа № 5" Автозаводского района</t>
  </si>
  <si>
    <t>МБОУ "Школа № 133" Автозаводского района</t>
  </si>
  <si>
    <t>МБОУ "Школа № 127" Автозаводского района</t>
  </si>
  <si>
    <t>МАОУ "Школа № 58" Автозаводского района</t>
  </si>
  <si>
    <t>МАОУ "Школа № 128" Автозаводского района</t>
  </si>
  <si>
    <t>МБОУ "Школа № 170" Автозаводского района</t>
  </si>
  <si>
    <t>МАОУ Лицей № 36 Автозаводского района</t>
  </si>
  <si>
    <t>МБОУ "Школа № 37" Автозаводского района</t>
  </si>
  <si>
    <t>МБОУ "Школа № 126 с углубленным изучением английского языка" Автозаводского района</t>
  </si>
  <si>
    <t>МБОУ "Школа № 171" Автозаводского района</t>
  </si>
  <si>
    <t>МБОУ "Школа № 43" Автозаводского района</t>
  </si>
  <si>
    <t>МБОУ "Школа № 137" Автозаводского района</t>
  </si>
  <si>
    <t>МБОУ "Школа № 169" Автозаводского района</t>
  </si>
  <si>
    <t>МАДОУ "Детский сад № 62" Автозаводского района</t>
  </si>
  <si>
    <t>Пьянзина О.А.</t>
  </si>
  <si>
    <t xml:space="preserve">Егорова Г.В. </t>
  </si>
  <si>
    <t>Нуждина О.А.</t>
  </si>
  <si>
    <t>Волкова Л.М.</t>
  </si>
  <si>
    <t>Емелина Л.Б.</t>
  </si>
  <si>
    <t>Давыденко В.В.</t>
  </si>
  <si>
    <t>Дубова О.В.</t>
  </si>
  <si>
    <t>Михайлова С.Е.</t>
  </si>
  <si>
    <t>Шустова Э.Л.</t>
  </si>
  <si>
    <t>Голова Е.М.</t>
  </si>
  <si>
    <t>Коновалова О.Н.</t>
  </si>
  <si>
    <t>Лаптев А.Л.</t>
  </si>
  <si>
    <t>Кружкова М.А.</t>
  </si>
  <si>
    <t>Соколова И.Г.</t>
  </si>
  <si>
    <t>Селина Т.Ю.</t>
  </si>
  <si>
    <t xml:space="preserve">Хорина А.Ю. </t>
  </si>
  <si>
    <t xml:space="preserve">Груничева Н.М. </t>
  </si>
  <si>
    <t xml:space="preserve">Мишина Н.Н. </t>
  </si>
  <si>
    <t>Найденова И.А.</t>
  </si>
  <si>
    <t>Рябова Н.В.</t>
  </si>
  <si>
    <t>Подгорнова Н.Л.</t>
  </si>
  <si>
    <t>Левченко Ю.С.</t>
  </si>
  <si>
    <t>Смирнова О.В.</t>
  </si>
  <si>
    <t>Демина Л.А.</t>
  </si>
  <si>
    <t>Александрова А.А.</t>
  </si>
  <si>
    <t>Балашова Е.А.</t>
  </si>
  <si>
    <t>Христианова И.В.</t>
  </si>
  <si>
    <t>Повойко А.А.</t>
  </si>
  <si>
    <t>Шалыминова Н.В.</t>
  </si>
  <si>
    <t>Щукарева Н.А.</t>
  </si>
  <si>
    <t>Ильичева Е.П.</t>
  </si>
  <si>
    <t>Соболева Т.В.</t>
  </si>
  <si>
    <t>Базанова Е.В.</t>
  </si>
  <si>
    <t>Ковалева А.О.</t>
  </si>
  <si>
    <t>Соколова Е.А.</t>
  </si>
  <si>
    <t>Иванова Г.Г.</t>
  </si>
  <si>
    <t>Бухарева Е.Б.</t>
  </si>
  <si>
    <t>Видина Н.В.</t>
  </si>
  <si>
    <t>Пивикова А.И.</t>
  </si>
  <si>
    <t>Гусева Н.Г.</t>
  </si>
  <si>
    <t>Калина С.А.</t>
  </si>
  <si>
    <t>Авдонина Т.Е.</t>
  </si>
  <si>
    <t>Чистова И.А.</t>
  </si>
  <si>
    <t>Синцова Л.А.</t>
  </si>
  <si>
    <t xml:space="preserve">Тучина Н.В. </t>
  </si>
  <si>
    <t xml:space="preserve">Юрова И.В. </t>
  </si>
  <si>
    <t>Фролова М.В.</t>
  </si>
  <si>
    <t>Фирсова О.О.</t>
  </si>
  <si>
    <t>Журавлева И.А.</t>
  </si>
  <si>
    <t>Муравьева Е.А.</t>
  </si>
  <si>
    <t>Колесова Т.И.</t>
  </si>
  <si>
    <t>Ушакова Ю.С.</t>
  </si>
  <si>
    <t>Кащенко Н.А.</t>
  </si>
  <si>
    <t>Киселева А.И.</t>
  </si>
  <si>
    <t>Ястребова Е.В.</t>
  </si>
  <si>
    <t>Третьякова М.В.</t>
  </si>
  <si>
    <t>Хачикян Т.Л.</t>
  </si>
  <si>
    <t>Тимошина Ю.В.</t>
  </si>
  <si>
    <t>Кузьмичева С.Н.</t>
  </si>
  <si>
    <t>Буренина Н.А.</t>
  </si>
  <si>
    <t>Петрук Е.А.</t>
  </si>
  <si>
    <t>Пермякова Е.С.</t>
  </si>
  <si>
    <t>Денбург Ю.Г.</t>
  </si>
  <si>
    <t>Сущевская П.Ю.</t>
  </si>
  <si>
    <t>Мальева И.Я.</t>
  </si>
  <si>
    <t>Кузьмина Ю.В.</t>
  </si>
  <si>
    <t>Матукина А.Н.</t>
  </si>
  <si>
    <t>Мухина А.В.</t>
  </si>
  <si>
    <t>Калмыкова Т.В.</t>
  </si>
  <si>
    <t>Глотова Г.С.</t>
  </si>
  <si>
    <t>Косарева О.А.</t>
  </si>
  <si>
    <t>Кочетова Н.А.</t>
  </si>
  <si>
    <t>Суржиков В.Л.</t>
  </si>
  <si>
    <t>Ермилова О.А.</t>
  </si>
  <si>
    <t>Бакулина Г.С.</t>
  </si>
  <si>
    <t>Власова О.А.</t>
  </si>
  <si>
    <t>Кошелев И.А.</t>
  </si>
  <si>
    <t>Несвет А.В.</t>
  </si>
  <si>
    <t>Мещенкова А.В.</t>
  </si>
  <si>
    <t>Яхнис М.А.</t>
  </si>
  <si>
    <t>Дубровский М.Б.</t>
  </si>
  <si>
    <t>Агеева И.К.</t>
  </si>
  <si>
    <t>Тимошенко В.Г.</t>
  </si>
  <si>
    <t>Сырова У.Г.</t>
  </si>
  <si>
    <t>Бормоткина Е.А.</t>
  </si>
  <si>
    <t>Мотова Т.А.</t>
  </si>
  <si>
    <t>Крайнов К.А.</t>
  </si>
  <si>
    <t>Кучерова И.Д.</t>
  </si>
  <si>
    <t>Венкова С.И.</t>
  </si>
  <si>
    <t>Кашин И.В.</t>
  </si>
  <si>
    <t>Попова Н.Л.</t>
  </si>
  <si>
    <t>Рябкова Н.В.</t>
  </si>
  <si>
    <t>Исаева О.Ю.</t>
  </si>
  <si>
    <t>Иванов К.В.</t>
  </si>
  <si>
    <t>Давыденко А.Ю.</t>
  </si>
  <si>
    <t>Седова И.А.</t>
  </si>
  <si>
    <t>Аллехин Д.В.</t>
  </si>
  <si>
    <t>Бессчетнова С.Ю.</t>
  </si>
  <si>
    <t>Баринова Т.В.</t>
  </si>
  <si>
    <t>Яушева И.А.</t>
  </si>
  <si>
    <t>Черкасова Н.В.</t>
  </si>
  <si>
    <t>Панфилова И.Ю.</t>
  </si>
  <si>
    <t>Новикова Н.А.</t>
  </si>
  <si>
    <t>Волкова К.Г.</t>
  </si>
  <si>
    <t>Воденисова Д.А.</t>
  </si>
  <si>
    <t>Колобова М.С.</t>
  </si>
  <si>
    <t>Красильников В.А.</t>
  </si>
  <si>
    <t>Бойкова Н.С.</t>
  </si>
  <si>
    <t>Клусова О.Ю.</t>
  </si>
  <si>
    <t>Алексеев Д.В.</t>
  </si>
  <si>
    <t>Никифорова И.Е.</t>
  </si>
  <si>
    <t>Окомелкова Т.В.</t>
  </si>
  <si>
    <t>Шигина Е.В.</t>
  </si>
  <si>
    <t>Голубева С.Н.</t>
  </si>
  <si>
    <t>Горячева И.В.</t>
  </si>
  <si>
    <t>Гостюшева Н.Л.</t>
  </si>
  <si>
    <t>Кукушкина О.Г.</t>
  </si>
  <si>
    <t>Трифонова С.А.</t>
  </si>
  <si>
    <t>Хлынова О.А.</t>
  </si>
  <si>
    <t>Хлынов С.В.</t>
  </si>
  <si>
    <t>Шаркова И.В.</t>
  </si>
  <si>
    <t>Митясова О.А.</t>
  </si>
  <si>
    <t>Абрашин А.В.</t>
  </si>
  <si>
    <t>Сидоров Ф.М.</t>
  </si>
  <si>
    <t>Печуркина Н.В.</t>
  </si>
  <si>
    <t>Горбунова Л.В.</t>
  </si>
  <si>
    <t>Лужкова О.А.</t>
  </si>
  <si>
    <t>Шекунова Т.Г.</t>
  </si>
  <si>
    <t>Иванова Л.И.</t>
  </si>
  <si>
    <t>Тихонова Г.Л.</t>
  </si>
  <si>
    <t>Тарасова Т.В.</t>
  </si>
  <si>
    <t>Маршакова В.В.</t>
  </si>
  <si>
    <t>Козловский О.И.</t>
  </si>
  <si>
    <t>Глушихина Т.М.</t>
  </si>
  <si>
    <t>Довгаль И.В.</t>
  </si>
  <si>
    <t>Ковков Д.Г.</t>
  </si>
  <si>
    <t>Соловьева И.В.</t>
  </si>
  <si>
    <t>Зюзина Т.А.</t>
  </si>
  <si>
    <t>Чурбанова С.В.</t>
  </si>
  <si>
    <t>Шебалкина М.Г.</t>
  </si>
  <si>
    <t>Ефименко Г.Н.</t>
  </si>
  <si>
    <t xml:space="preserve">Мозговой В.В. </t>
  </si>
  <si>
    <t>Назарова С.И.</t>
  </si>
  <si>
    <t>Чадаева М.Н.</t>
  </si>
  <si>
    <t>Бирюков Е.В.</t>
  </si>
  <si>
    <t>Милещенко О.С.</t>
  </si>
  <si>
    <t>Буров М.В.</t>
  </si>
  <si>
    <t>Лопатина С.Д.</t>
  </si>
  <si>
    <t>Мулина А.В.</t>
  </si>
  <si>
    <t>Маренин Д.А.</t>
  </si>
  <si>
    <t>Рыжова Ю.Д.</t>
  </si>
  <si>
    <t>Трояновская Н.И.</t>
  </si>
  <si>
    <t>Воробьева Н.А.</t>
  </si>
  <si>
    <t>Сысонова Г.В.</t>
  </si>
  <si>
    <t>Меньшова Г.М.</t>
  </si>
  <si>
    <t>Малинин В.А.</t>
  </si>
  <si>
    <t>Градусова Е.Е.</t>
  </si>
  <si>
    <t>Артюхина Н.В.</t>
  </si>
  <si>
    <t>Батялова Т.Е.</t>
  </si>
  <si>
    <t>Гуриков А.В.</t>
  </si>
  <si>
    <t>Докукина О.А.</t>
  </si>
  <si>
    <t>Коньков А.В.</t>
  </si>
  <si>
    <t>Тюнтяева Е.М.</t>
  </si>
  <si>
    <t>Юрин А.Д.</t>
  </si>
  <si>
    <t>МБДОУ "Детский сад № 21" Советского района</t>
  </si>
  <si>
    <t>МБОУ "Школа № 24" Советского района</t>
  </si>
  <si>
    <t>МБДОУ "Детский сад № 30 "Зоренька" Советского района</t>
  </si>
  <si>
    <t>МБДОУ "Детский сад № 32 "Березка" Советского района</t>
  </si>
  <si>
    <t>МАДОУ "Детский сад № 49 "Светлячок" Советского района</t>
  </si>
  <si>
    <t>МБДОУ "Детский сад  №59 "Колокольчик" Советского района</t>
  </si>
  <si>
    <t>МБДОУ "Детский сад № 145 "Ромашка" Советского района</t>
  </si>
  <si>
    <t xml:space="preserve">МБДОУ "Детский сад № 178" Советского района </t>
  </si>
  <si>
    <t>МАДОУ "Детский сад № 196" Советского района</t>
  </si>
  <si>
    <t>МБДОУ "Детский сад № 214 "Малышок" Советского района</t>
  </si>
  <si>
    <t>МБДОУ "Детский сад № 252 "Росточек" Советского района</t>
  </si>
  <si>
    <t>МБДОУ "Детский сад № 254" Советского района</t>
  </si>
  <si>
    <t>МАДОУ "Детский сад № 267 "Рябинка" Советского района</t>
  </si>
  <si>
    <t>МБДОУ "Детский сад № 268" Советского района</t>
  </si>
  <si>
    <t>МБДОУ "Детский сад № 276 "Антошка" Советского района</t>
  </si>
  <si>
    <t>МБДОУ "Детский сад №277" Советского района</t>
  </si>
  <si>
    <t>МБДОУ "Детский сад № 282" Советского района</t>
  </si>
  <si>
    <t>МБДОУ "Детский сад № 283 "Золотой ключик" Советского района</t>
  </si>
  <si>
    <t xml:space="preserve">МБДОУ "Детский сад №284" Советского района </t>
  </si>
  <si>
    <t>МБДОУ "Детский сад № 342 "Теремок" Советского района</t>
  </si>
  <si>
    <t>МБДОУ "Детский сад №392 "Яблонька" Советского района</t>
  </si>
  <si>
    <t>МБДОУ "Детский сад № 395 "Колобок" Советского района</t>
  </si>
  <si>
    <t>МБДОУ "Детский сад № 404 "Ростки" Советского района</t>
  </si>
  <si>
    <t>МАДОУ "Детский сад № 415" Советского района</t>
  </si>
  <si>
    <t>МАДОУ "Детский сад № 423 "Лучик" Советского района</t>
  </si>
  <si>
    <t>МБДОУ "Детский сад № 434 "Родничок" Советского района</t>
  </si>
  <si>
    <t>МАДОУ "Детский сад № 441 "Кузнечик" Советского района</t>
  </si>
  <si>
    <t>МБДОУ № 466 Советского района</t>
  </si>
  <si>
    <t>МБУ ДО ЦВР "Золотой ключик" Советского района</t>
  </si>
  <si>
    <t>МБУ ДО "ДДТ Советского района"</t>
  </si>
  <si>
    <t>МБОУ "Школа № 18" Советского района</t>
  </si>
  <si>
    <t>МБОУ "Гимназия № 25 имени А.С. Пушкина" Советского района</t>
  </si>
  <si>
    <t>МАОУ "Лицей № 28 имени академика Б.А.Королёва" Советского района</t>
  </si>
  <si>
    <t>МБОУ "Школа № 29" Советского района</t>
  </si>
  <si>
    <t>МАОУ "Лицей № 38" Советского района</t>
  </si>
  <si>
    <t>МАОУ "Школа № 44 с углубленным изучением отдельных предметов" Советского района</t>
  </si>
  <si>
    <t>МБОУ Школа № 46 Советского района</t>
  </si>
  <si>
    <t>МБОУ "Школа № 47" Советского района</t>
  </si>
  <si>
    <t xml:space="preserve">МАОУ "Школа № 49" Советского района </t>
  </si>
  <si>
    <t>МАОУ "Гимназия №53" Советского района</t>
  </si>
  <si>
    <t>МБОУ "Школа № 54" Советского района</t>
  </si>
  <si>
    <t>МБОУ Школа № 122 Советского района</t>
  </si>
  <si>
    <t xml:space="preserve">МБОУ "Школа № 173 имени героя Советского Союза Д.А.Аристархова" Советского района
</t>
  </si>
  <si>
    <t>МАОУ СШ № 151 с углубленным изучением отдельных предметов Советского района</t>
  </si>
  <si>
    <t>МАОУ № 186 "Авторская академическая школа" Советского района</t>
  </si>
  <si>
    <t>МАОУ "Школа № 187" Советского района</t>
  </si>
  <si>
    <t>Зюбина В.В.</t>
  </si>
  <si>
    <t>МАДОУ №90 Автозаводского района</t>
  </si>
  <si>
    <t>МБДОУ "Детский сад № 446" Автозаводского района</t>
  </si>
  <si>
    <t>Заместитель директора (0,5 ст.)</t>
  </si>
  <si>
    <t>Жадеева Н.А.</t>
  </si>
  <si>
    <t>Зраевская И.А.</t>
  </si>
  <si>
    <t>Усатова Л.А.</t>
  </si>
  <si>
    <t>Гуганов А.С.</t>
  </si>
  <si>
    <t>Кузина О.В.</t>
  </si>
  <si>
    <t>Абросимова А.Д.</t>
  </si>
  <si>
    <t>Рапанова И.В.</t>
  </si>
  <si>
    <t>Ситникова А.А.</t>
  </si>
  <si>
    <t>Камнева Ю.С.</t>
  </si>
  <si>
    <t xml:space="preserve">МБОУ ДО "КСШ №1" </t>
  </si>
  <si>
    <t xml:space="preserve">Заместитель директора  </t>
  </si>
  <si>
    <t>Садыков Р.Р.</t>
  </si>
  <si>
    <t>Кукушкина В.Н.</t>
  </si>
  <si>
    <t>Данилов С.А.</t>
  </si>
  <si>
    <t xml:space="preserve">МБОУ ДО "СШ № 15 по шахматам" </t>
  </si>
  <si>
    <t>Костров А.А.</t>
  </si>
  <si>
    <t>Феденко М.А.</t>
  </si>
  <si>
    <t>Куликова О.А.</t>
  </si>
  <si>
    <t>МБОУ ДО "СШ №1 по спортивной гимнастике"</t>
  </si>
  <si>
    <t>Лапшина Г.А.</t>
  </si>
  <si>
    <t>Лапшин Н.М.</t>
  </si>
  <si>
    <t>Патранина М.В.</t>
  </si>
  <si>
    <t>Ткач А.А.</t>
  </si>
  <si>
    <t>МБОУ ДО СШ "ЧАЙКА"</t>
  </si>
  <si>
    <t>Бояринцев А.А.</t>
  </si>
  <si>
    <t>Бубенщикова Н.М.</t>
  </si>
  <si>
    <t>Мосляков Е.В.</t>
  </si>
  <si>
    <t>Фахретдинов М.Р.</t>
  </si>
  <si>
    <t>Водопьянов И.А.</t>
  </si>
  <si>
    <t>МАОУ ДО "СШ "Новое поколение"</t>
  </si>
  <si>
    <t>Полетаев В.В.</t>
  </si>
  <si>
    <t>Крылович М.Ф.</t>
  </si>
  <si>
    <t>Чувикова В.И.</t>
  </si>
  <si>
    <t>МБОУ ДО СШ ДС "Северная звезда"</t>
  </si>
  <si>
    <t>Рахматуллин Р.Х.</t>
  </si>
  <si>
    <t>Авдалян С.М.</t>
  </si>
  <si>
    <t>Гусев М.А.</t>
  </si>
  <si>
    <t>Поляков Д.Л.</t>
  </si>
  <si>
    <t>Степанькова И.В.</t>
  </si>
  <si>
    <t>МБОУ ДО "СШОР по самбо и дзюдо"</t>
  </si>
  <si>
    <t>Симанов М.В.</t>
  </si>
  <si>
    <t>Мокеичев А.В.</t>
  </si>
  <si>
    <t>Ермоленко А.И.</t>
  </si>
  <si>
    <t>Сорокина О.В.</t>
  </si>
  <si>
    <t>МБОУ ДО КСШОР № 1</t>
  </si>
  <si>
    <t>Садова Н.И.</t>
  </si>
  <si>
    <t>Крайнова С.П.</t>
  </si>
  <si>
    <t>Короткова Н.А.</t>
  </si>
  <si>
    <t>Хлупин С.В.</t>
  </si>
  <si>
    <t>МБОУ ДО КСШ "Надежда"</t>
  </si>
  <si>
    <t>Кузнецова Е.Н.</t>
  </si>
  <si>
    <t>Никонов Н.А.</t>
  </si>
  <si>
    <t>Балуева Е.А.</t>
  </si>
  <si>
    <t>Аслаханова Т.Т.</t>
  </si>
  <si>
    <t>МБОУ  ДО "СШ по парусному спорту"</t>
  </si>
  <si>
    <t>Осокина Н.Н.</t>
  </si>
  <si>
    <t>Попикова В.Г.</t>
  </si>
  <si>
    <t>Фадеева Н.А.</t>
  </si>
  <si>
    <t>МБОУ ДО СШ № 17 по шашкам им. А.Ф. Лазаренко</t>
  </si>
  <si>
    <t>Федоров М.В.</t>
  </si>
  <si>
    <t>Кузмичев Д.А.</t>
  </si>
  <si>
    <t>Широкова И.А.</t>
  </si>
  <si>
    <t>МБОУ ДО СШ №12</t>
  </si>
  <si>
    <t>Повышева М.В.</t>
  </si>
  <si>
    <t>Курагина Е.А.</t>
  </si>
  <si>
    <t>Рыжов Н.А.</t>
  </si>
  <si>
    <t>МБУ ДО "ДШИ № 1"</t>
  </si>
  <si>
    <t>Крупнова И.В.</t>
  </si>
  <si>
    <t>Алексеева Т.И.</t>
  </si>
  <si>
    <t>Каринская А.О.</t>
  </si>
  <si>
    <t>Воскресенская И.И.</t>
  </si>
  <si>
    <t>Вихарева О.В.</t>
  </si>
  <si>
    <t>МБУ ДО "ДШИ "Созвездие"</t>
  </si>
  <si>
    <t>Митрофанов И.В.</t>
  </si>
  <si>
    <t>Князева Н.В.</t>
  </si>
  <si>
    <t>Нестерова Ю.А.</t>
  </si>
  <si>
    <t>Кулькова Г.И.</t>
  </si>
  <si>
    <t>Князева Т.В.</t>
  </si>
  <si>
    <t>МБУ ДО "ДШИ им. А.И.Хачатуряна"</t>
  </si>
  <si>
    <t>Еремина Н.А.</t>
  </si>
  <si>
    <t>Корепанов Е.Л.</t>
  </si>
  <si>
    <t>Исаева С.Б.</t>
  </si>
  <si>
    <t>Калинин С.И.</t>
  </si>
  <si>
    <t>Григорий С.И.</t>
  </si>
  <si>
    <t>Рыбакова Е.Б.</t>
  </si>
  <si>
    <t>МБУ ДО "ДМШ № 15"</t>
  </si>
  <si>
    <t>Махначев А.А.</t>
  </si>
  <si>
    <t>Иванова Л.А.</t>
  </si>
  <si>
    <t>Морозов А.И.</t>
  </si>
  <si>
    <t>Юматова Т.А.</t>
  </si>
  <si>
    <t>МКУК ЦБС Автозаводского района</t>
  </si>
  <si>
    <t>Девяткина Л.В.</t>
  </si>
  <si>
    <t>Белякова Л.А.</t>
  </si>
  <si>
    <t>Лепорская В.Ю.</t>
  </si>
  <si>
    <t>МБУК ЦК и Д "Молодежный"</t>
  </si>
  <si>
    <t>Боброва Т.А.</t>
  </si>
  <si>
    <t>Пономарева Т.А.</t>
  </si>
  <si>
    <t>Сгибнева Е.Г.</t>
  </si>
  <si>
    <t>МБУ ДО "ДШИ №6 имени А.А.Касьянова"</t>
  </si>
  <si>
    <t>Шпак Г.Ю.</t>
  </si>
  <si>
    <t>Болотова Ю.В.</t>
  </si>
  <si>
    <t>Назарова Г.В.</t>
  </si>
  <si>
    <t>Салимгараев А.В.</t>
  </si>
  <si>
    <t>МБУ ДО "ДХШ "Жаворонок"</t>
  </si>
  <si>
    <t>Налетова А.П.</t>
  </si>
  <si>
    <t>Кулькова В.М.</t>
  </si>
  <si>
    <t>МКУК ЦБС Советского района</t>
  </si>
  <si>
    <t>Лебедева Н.Ю.</t>
  </si>
  <si>
    <t>Цветков Д.А.</t>
  </si>
  <si>
    <t>Гаврюшова Е.Г.</t>
  </si>
  <si>
    <t>МАУК АЭМЗ "Щелоковский хутор"</t>
  </si>
  <si>
    <t>Бугрова М.С.</t>
  </si>
  <si>
    <t>Васильев К.С.</t>
  </si>
  <si>
    <t>Изуткин Н.Н.</t>
  </si>
  <si>
    <t>Супряткин С.Ю.</t>
  </si>
  <si>
    <t>Руина И.А.</t>
  </si>
  <si>
    <t xml:space="preserve">МБОУ "Школа № 16" Автозаводского района </t>
  </si>
  <si>
    <t>Афонская О.В.</t>
  </si>
  <si>
    <t>МБДОУ "Детский сад № 477"</t>
  </si>
  <si>
    <t>Колчина Л.К.</t>
  </si>
  <si>
    <t>Вагина Г.Г.</t>
  </si>
  <si>
    <t>Наянова О.М.</t>
  </si>
  <si>
    <t>Савичева М.Е.</t>
  </si>
  <si>
    <t>Ветошко С.С.</t>
  </si>
  <si>
    <t>МБОУ "Гимназия № 1"</t>
  </si>
  <si>
    <t>Жигунов И.Н.</t>
  </si>
  <si>
    <t>Андреева А.Б.</t>
  </si>
  <si>
    <t>Жукова Н.Ю.</t>
  </si>
  <si>
    <t>Касаткин О.В.</t>
  </si>
  <si>
    <t>Кутяйкина М.Д.</t>
  </si>
  <si>
    <t>Ковтун А.А.</t>
  </si>
  <si>
    <t>МАОУ "Школа № 3"</t>
  </si>
  <si>
    <t>Баринова С.Е.</t>
  </si>
  <si>
    <t>Катасонова Ю.А.</t>
  </si>
  <si>
    <t>Войнова Р.В.</t>
  </si>
  <si>
    <t>Чунакова М.В.</t>
  </si>
  <si>
    <t>МБОУ "Школа № 7"</t>
  </si>
  <si>
    <t>Смирнова Н.И.</t>
  </si>
  <si>
    <t>Богачева О.Б.</t>
  </si>
  <si>
    <t>Голявин В.А.</t>
  </si>
  <si>
    <t>Козлова Е.В.</t>
  </si>
  <si>
    <t>Токарева А.А.</t>
  </si>
  <si>
    <t>Макина М.В.</t>
  </si>
  <si>
    <t>Кузнецова О.Ф.</t>
  </si>
  <si>
    <t>МБОУ "Лицей № 8 имени академика Е.К.Федорова"</t>
  </si>
  <si>
    <t>Ярцева И.Н.</t>
  </si>
  <si>
    <t>Шляева А.В.</t>
  </si>
  <si>
    <t>Баганова С.Г.</t>
  </si>
  <si>
    <t>Короткова Л.М.</t>
  </si>
  <si>
    <t>Кровякова Н.Г.</t>
  </si>
  <si>
    <t>Лекомцева А.А.</t>
  </si>
  <si>
    <t>Персонова А.А.</t>
  </si>
  <si>
    <t>Петрова О.А.</t>
  </si>
  <si>
    <t>Самоделкина Н.Н.</t>
  </si>
  <si>
    <t>Трофименко Н.Г.</t>
  </si>
  <si>
    <t>МАОУ "Гимназия № 13"</t>
  </si>
  <si>
    <t>Анищенко Н.А.</t>
  </si>
  <si>
    <t>Белоус А.Б.</t>
  </si>
  <si>
    <t>Вопилов И.Л.</t>
  </si>
  <si>
    <t>Вопилова С.В.</t>
  </si>
  <si>
    <t>Рокунова О.Е.</t>
  </si>
  <si>
    <t>Федулова Н.Н.</t>
  </si>
  <si>
    <t>Хозина О.В.</t>
  </si>
  <si>
    <t>Цветкова Н.В.</t>
  </si>
  <si>
    <t>МАОУ "Школа № 14 им. В.Г.Короленко"</t>
  </si>
  <si>
    <t>Кравец М.М.</t>
  </si>
  <si>
    <t>Смирнов А.Г.</t>
  </si>
  <si>
    <t>Соловьева С.С.</t>
  </si>
  <si>
    <t>Малышева А.В.</t>
  </si>
  <si>
    <t>Лапина К.Д.</t>
  </si>
  <si>
    <t>Маркова Д.И.</t>
  </si>
  <si>
    <t>МАОУ "Школа № 19"</t>
  </si>
  <si>
    <t>Просвирнина И.В.</t>
  </si>
  <si>
    <t>Корещикова Н.А.</t>
  </si>
  <si>
    <t>Сорокина Н.А.</t>
  </si>
  <si>
    <t>Кучер Н.Г.</t>
  </si>
  <si>
    <t>Солоухина С.В.</t>
  </si>
  <si>
    <t>Агранович Н.Н.</t>
  </si>
  <si>
    <t>МАОУ школа №22</t>
  </si>
  <si>
    <t>Прохожев А.К.</t>
  </si>
  <si>
    <t>Ямбашева М.В.</t>
  </si>
  <si>
    <t>Бутина В.В.</t>
  </si>
  <si>
    <t>Нетужилова И.П.</t>
  </si>
  <si>
    <t>МАОУ "Школа № 30 им. Л.Л.Антоновой"</t>
  </si>
  <si>
    <t>директор</t>
  </si>
  <si>
    <t>Ивашкин М.А.</t>
  </si>
  <si>
    <t>Аракчеева Н.Ю.</t>
  </si>
  <si>
    <t>Березкина О.Ю.</t>
  </si>
  <si>
    <t>Закиева К.М.</t>
  </si>
  <si>
    <t>Зуйкова Т.Г.</t>
  </si>
  <si>
    <t>Червоннов О.А.</t>
  </si>
  <si>
    <t>Панфилова Л.В.</t>
  </si>
  <si>
    <t>МБОУ школа № 33</t>
  </si>
  <si>
    <t>Тихомирова М.В.</t>
  </si>
  <si>
    <t>Ивашевская А.С.</t>
  </si>
  <si>
    <t>Суракова О.А.</t>
  </si>
  <si>
    <t>Аминина Н.В.</t>
  </si>
  <si>
    <t>Ильина С.Ю.</t>
  </si>
  <si>
    <t>Солунина С.А.</t>
  </si>
  <si>
    <t>МБОУ "Школа № 35"</t>
  </si>
  <si>
    <t>Степанова Л.И.</t>
  </si>
  <si>
    <t>Александрова О.М.</t>
  </si>
  <si>
    <t>Двуреченская Н.В.</t>
  </si>
  <si>
    <t>Кораблева Е.Л.</t>
  </si>
  <si>
    <t>Пичужкина Т.В.</t>
  </si>
  <si>
    <t>Чернов Н.И.</t>
  </si>
  <si>
    <t>Бурмистрова О.А.</t>
  </si>
  <si>
    <t>МБОУ "Лицей № 40"</t>
  </si>
  <si>
    <t>Умнова Н.С.</t>
  </si>
  <si>
    <t>Лапина Е.И.</t>
  </si>
  <si>
    <t>Балаева Т.А.</t>
  </si>
  <si>
    <t>Соколова Е.Е.</t>
  </si>
  <si>
    <t>Клаус Е.Н.</t>
  </si>
  <si>
    <t>Рогожина Г.К.</t>
  </si>
  <si>
    <t>Заместитель директора (0,2 ст.)</t>
  </si>
  <si>
    <t>Смирнов А.А.</t>
  </si>
  <si>
    <t>Шилков Р.Н.</t>
  </si>
  <si>
    <t>Курашкин А.Б.</t>
  </si>
  <si>
    <t xml:space="preserve">Заместитель директора (0,2 ст.) </t>
  </si>
  <si>
    <t>Рузанова Ю.В.</t>
  </si>
  <si>
    <t>Антипова И.В.</t>
  </si>
  <si>
    <t>МАОУ "Школа №42"</t>
  </si>
  <si>
    <t>Синяткина Т.Л.</t>
  </si>
  <si>
    <t>Воронов С.В.</t>
  </si>
  <si>
    <t>Уханова Ф.С.</t>
  </si>
  <si>
    <t>Телехова О.А.</t>
  </si>
  <si>
    <t>Замараева Ю.С.</t>
  </si>
  <si>
    <t>Калиновская О.В.</t>
  </si>
  <si>
    <r>
      <t>МАОУ "СШ № 102</t>
    </r>
    <r>
      <rPr>
        <b/>
        <sz val="12"/>
        <color theme="1"/>
        <rFont val="Times New Roman"/>
        <family val="1"/>
        <charset val="204"/>
      </rPr>
      <t>"</t>
    </r>
  </si>
  <si>
    <t>Горохов С.А.</t>
  </si>
  <si>
    <t>Артемова Е.Н.</t>
  </si>
  <si>
    <t>Клокова М.П.</t>
  </si>
  <si>
    <t>Крючкова М.А.</t>
  </si>
  <si>
    <t>Манченко О.В.</t>
  </si>
  <si>
    <t>Сидоркин К.Е.</t>
  </si>
  <si>
    <t>Шабашов А.Б.</t>
  </si>
  <si>
    <t>Михайлова О.Б.</t>
  </si>
  <si>
    <t>МАОУ "Школа № 103"</t>
  </si>
  <si>
    <t>Хилова М.А.</t>
  </si>
  <si>
    <t>Максимова А.Н.</t>
  </si>
  <si>
    <t>Матюшина М.М.</t>
  </si>
  <si>
    <t>Краснова Т.А.</t>
  </si>
  <si>
    <t>Монева Т.В.</t>
  </si>
  <si>
    <t>Кулакова Н.А.</t>
  </si>
  <si>
    <t>Синцова Е.Б.</t>
  </si>
  <si>
    <t>Баркова Е.В.</t>
  </si>
  <si>
    <t>Осипова А.Е.</t>
  </si>
  <si>
    <t>МБОУ "Школа № 113"</t>
  </si>
  <si>
    <t>Павлов С.А.</t>
  </si>
  <si>
    <t>Сидорова Г.В.</t>
  </si>
  <si>
    <t>Потехина Е.В.</t>
  </si>
  <si>
    <t>Попова Е.В.</t>
  </si>
  <si>
    <t>Блинова Н.В.</t>
  </si>
  <si>
    <t>МКОУ "Санаторная школа-интернат №5"</t>
  </si>
  <si>
    <t>Лычковаха В.А.</t>
  </si>
  <si>
    <t>Батурина Л.В.</t>
  </si>
  <si>
    <t>Зверева Т.Н.</t>
  </si>
  <si>
    <t>Приходченко Т.В.</t>
  </si>
  <si>
    <t>МБДОУ "Детский сад № 7"</t>
  </si>
  <si>
    <t>Молчанова Е.Б.</t>
  </si>
  <si>
    <t>МБДОУ "Детский сад № 9"</t>
  </si>
  <si>
    <t>Трухина Э.Н.</t>
  </si>
  <si>
    <t>МБДОУ "Детский сад № 19"</t>
  </si>
  <si>
    <t>Куманёва Ю.А.</t>
  </si>
  <si>
    <t>МБДОУ "Детский сад № 20"</t>
  </si>
  <si>
    <t>Турилова Е.К.</t>
  </si>
  <si>
    <t>Вылегжанина А.С.</t>
  </si>
  <si>
    <t>Добшинская И.В.</t>
  </si>
  <si>
    <t>Череданова Е.А.</t>
  </si>
  <si>
    <t>Чернова О.И.</t>
  </si>
  <si>
    <t>МБДОУ "Детский сад № 33"</t>
  </si>
  <si>
    <t>Шалашова Г.Г.</t>
  </si>
  <si>
    <t>Вершинина В.И.</t>
  </si>
  <si>
    <t>Нефедова А.А.</t>
  </si>
  <si>
    <t>МАДОУ "Детский сад № 39"</t>
  </si>
  <si>
    <t>Смирнова С.Л.</t>
  </si>
  <si>
    <t>Степахина Н.В.</t>
  </si>
  <si>
    <t>Вавочкина М.Н.</t>
  </si>
  <si>
    <t>МБДОУ "Детский сад № 42"</t>
  </si>
  <si>
    <t>Ванеева С.В.</t>
  </si>
  <si>
    <t>Седунова О.В.</t>
  </si>
  <si>
    <t>Панова И.Г.</t>
  </si>
  <si>
    <t>МАДОУ "Детский сад № 58"</t>
  </si>
  <si>
    <t>Ванина Н.В.</t>
  </si>
  <si>
    <t>Буренина Т.В.</t>
  </si>
  <si>
    <t>Киселева В.Н.</t>
  </si>
  <si>
    <t>Фомина Л.С.</t>
  </si>
  <si>
    <t>Теняева О.П.</t>
  </si>
  <si>
    <t>МАДОУ "Детский сад № 182"</t>
  </si>
  <si>
    <t>Варшецкая Л.В.</t>
  </si>
  <si>
    <t>Головачева А.В.</t>
  </si>
  <si>
    <t>Махова Г.Г.</t>
  </si>
  <si>
    <t>МБДОУ "Детский сад № 120"</t>
  </si>
  <si>
    <t>Комарова С.В.</t>
  </si>
  <si>
    <t>Ерасова Г.Г.</t>
  </si>
  <si>
    <t>Зырянова Н.В.</t>
  </si>
  <si>
    <t>Астафьева О.Е.</t>
  </si>
  <si>
    <t>Шиманина Н.Ю.</t>
  </si>
  <si>
    <t>МБДОУ "Детский сад № 135"</t>
  </si>
  <si>
    <t>МБДОУ "Детский сад № 136"</t>
  </si>
  <si>
    <t>Калеева Л.Г.</t>
  </si>
  <si>
    <t>МБДОУ "Детский сад № 139"</t>
  </si>
  <si>
    <t>Пилецкая-Лысенкова Е.Г.</t>
  </si>
  <si>
    <t>МБДОУ "Детский сад № 161"</t>
  </si>
  <si>
    <t>Лакеева Ю.К.</t>
  </si>
  <si>
    <t>МБДОУ "Детский сад № 181"</t>
  </si>
  <si>
    <t>Воронова Н.А.</t>
  </si>
  <si>
    <t>МБДОУ "Детский сад № 183"</t>
  </si>
  <si>
    <t>Пуляевская Е.Е.</t>
  </si>
  <si>
    <t>МБДОУ "Детский сад № 226"</t>
  </si>
  <si>
    <t>Корф Н.А.</t>
  </si>
  <si>
    <t>МБДОУ "Детский сад № 230"</t>
  </si>
  <si>
    <t>Запевалова Е.В.</t>
  </si>
  <si>
    <t>МБДОУ "Детский сад № 248"</t>
  </si>
  <si>
    <t>Носова Е.А.</t>
  </si>
  <si>
    <t>МБДОУ "Детский сад № 265"</t>
  </si>
  <si>
    <t>Магина Н.Е.</t>
  </si>
  <si>
    <t>МБДОУ "Детский сад № 289"</t>
  </si>
  <si>
    <t>Гурьянова С.Н.</t>
  </si>
  <si>
    <t>МБДОУ "Детский сад № 432"</t>
  </si>
  <si>
    <t>Крюк В.Г.</t>
  </si>
  <si>
    <t>Дербасов О.П.</t>
  </si>
  <si>
    <t>МБДОУ "Детский сад № 439"</t>
  </si>
  <si>
    <t>Коротких А.В.</t>
  </si>
  <si>
    <t>Билецкая Э.В.</t>
  </si>
  <si>
    <t>Ковалева С.В.</t>
  </si>
  <si>
    <t>Панкова М.В.</t>
  </si>
  <si>
    <t>МБДОУ "Детский сад № 445"</t>
  </si>
  <si>
    <t>Макарова Е.В.</t>
  </si>
  <si>
    <t>Хантова Ю.Н.</t>
  </si>
  <si>
    <t>Шелепанова С.Н.</t>
  </si>
  <si>
    <t>МБДОУ "Детский сад № 447"</t>
  </si>
  <si>
    <t>Тихонова Т.Н.</t>
  </si>
  <si>
    <t>Тятинькина С.С.</t>
  </si>
  <si>
    <t>Смирнова О.Л.</t>
  </si>
  <si>
    <t>МБДОУ "Детский сад № 459"</t>
  </si>
  <si>
    <t>Матвеева Е.И.</t>
  </si>
  <si>
    <t>Калинина О.Л.</t>
  </si>
  <si>
    <t>МАДОУ "Детский сад № 469"</t>
  </si>
  <si>
    <t>Казакова О.М.</t>
  </si>
  <si>
    <t>Стромкова О.А.</t>
  </si>
  <si>
    <t>Топунова С.П.</t>
  </si>
  <si>
    <t>МБУ ДО Школа "Изограф"</t>
  </si>
  <si>
    <t>Савкина Г.А.</t>
  </si>
  <si>
    <t>Силуянова Т.А.</t>
  </si>
  <si>
    <t>МБУ ДО "ДДТ Нижегородского района"</t>
  </si>
  <si>
    <t>Пыхова Е.А.</t>
  </si>
  <si>
    <t>Кандидатова Л.Г.</t>
  </si>
  <si>
    <t>Кармакова С.В.</t>
  </si>
  <si>
    <t>Табарова Н.В.</t>
  </si>
  <si>
    <t xml:space="preserve">МБУ ДО ДДК им. А.П.Бринского                </t>
  </si>
  <si>
    <t>Багиева Л.Б.</t>
  </si>
  <si>
    <t>Тюрина Е.В.</t>
  </si>
  <si>
    <t>Мальцев А.А.</t>
  </si>
  <si>
    <t xml:space="preserve">МБУ ДО "ДООЛ "Чайка"                        </t>
  </si>
  <si>
    <t>Знатнов И.Е.</t>
  </si>
  <si>
    <t>Наумов М.В.</t>
  </si>
  <si>
    <t>Задоя Е.С.</t>
  </si>
  <si>
    <t>Егорова Я.А.</t>
  </si>
  <si>
    <t>Тяпкин Д.С.</t>
  </si>
  <si>
    <t>Шерстобитов А.А.</t>
  </si>
  <si>
    <t xml:space="preserve">МБУ ДО "ДДТ им. В.П.Чкалова"                        </t>
  </si>
  <si>
    <t>Панова Н.В.</t>
  </si>
  <si>
    <t>Евдокимова Н.Р.</t>
  </si>
  <si>
    <t>Таран А.В.</t>
  </si>
  <si>
    <t>Раскатова О.В.</t>
  </si>
  <si>
    <t>Крюкова В.А.</t>
  </si>
  <si>
    <t>МАДОУ "Детский сад № 3"</t>
  </si>
  <si>
    <t>Маркина Е.В.</t>
  </si>
  <si>
    <t>МБДОУ "Детский сад № 36"</t>
  </si>
  <si>
    <t>Кашина Л.А.</t>
  </si>
  <si>
    <t>МБДОУ "Детский сад  № 50"</t>
  </si>
  <si>
    <t>Митрофанова Л.В.</t>
  </si>
  <si>
    <t>МБДОУ "Детский сад № 119"</t>
  </si>
  <si>
    <t>Мартынова В.А.</t>
  </si>
  <si>
    <t xml:space="preserve">Заместитель заведующего </t>
  </si>
  <si>
    <t>Антонова О.В.</t>
  </si>
  <si>
    <t>Сычева Ю.Д.</t>
  </si>
  <si>
    <t>МБДОУ "Детский сад № 129"</t>
  </si>
  <si>
    <t>Гусева Е.А.</t>
  </si>
  <si>
    <t>МАДОУ "Детский сад № 130"</t>
  </si>
  <si>
    <t>Воробьева Е.С.</t>
  </si>
  <si>
    <t>Анарбаева Н.Л.</t>
  </si>
  <si>
    <t>Меркурьева Е.А.</t>
  </si>
  <si>
    <t>Ковалев Д.А.</t>
  </si>
  <si>
    <t>МБДОУ "Детский сад № 143"</t>
  </si>
  <si>
    <t>Демченко Т.И.</t>
  </si>
  <si>
    <t>Дорофеева Н.А.</t>
  </si>
  <si>
    <t>МБДОУ "Детский сад № 150"</t>
  </si>
  <si>
    <t>Васякова Г.А.</t>
  </si>
  <si>
    <t>Воронина В.М.</t>
  </si>
  <si>
    <t>Куртина Е.А.</t>
  </si>
  <si>
    <t>МБДОУ "Детский сад № 162"</t>
  </si>
  <si>
    <t>Калашник С.В.</t>
  </si>
  <si>
    <t>Лопатина А.И.</t>
  </si>
  <si>
    <t>Каменская И.А.</t>
  </si>
  <si>
    <t>МБДОУ "Детский сад № 202"</t>
  </si>
  <si>
    <t>Морозова М.А.</t>
  </si>
  <si>
    <t>Трушанина О.В.</t>
  </si>
  <si>
    <t>Короткова Н.В.</t>
  </si>
  <si>
    <t>Шанаева И.А.</t>
  </si>
  <si>
    <t>МБДОУ "Детский сад № 203"</t>
  </si>
  <si>
    <t>Мигина В.А.</t>
  </si>
  <si>
    <t>МБДОУ "Детский сад № 205"</t>
  </si>
  <si>
    <t>Алякина М.А.</t>
  </si>
  <si>
    <t>Мартышева Е.А.</t>
  </si>
  <si>
    <t>Ханов Е.В.</t>
  </si>
  <si>
    <t>МБДОУ "Детский сад № 206 "Бережок"</t>
  </si>
  <si>
    <t>Хворостинина Н.В.</t>
  </si>
  <si>
    <t>Марина Н.Г.</t>
  </si>
  <si>
    <t>Худенина Т.И.</t>
  </si>
  <si>
    <t>МБДОУ "Детский сад № 208 "Комаровский"</t>
  </si>
  <si>
    <t>Кузнецова Т.О.</t>
  </si>
  <si>
    <t>Шаповалова Т.В.</t>
  </si>
  <si>
    <t>Кирсанова С.В.</t>
  </si>
  <si>
    <t>Кузнецова Н.В.</t>
  </si>
  <si>
    <t>МБДОУ "Детский сад № 209 "Мозаика"</t>
  </si>
  <si>
    <t>Кобенек Н.Н.</t>
  </si>
  <si>
    <t>Гайнуллина Е.С.</t>
  </si>
  <si>
    <t>Кабанова Я.А.</t>
  </si>
  <si>
    <t>МБДОУ "Детский сад № 210"</t>
  </si>
  <si>
    <t>Мартынова Н.В.</t>
  </si>
  <si>
    <t>Неваева Т.А.</t>
  </si>
  <si>
    <t>Мирзоева О.Б.</t>
  </si>
  <si>
    <t>МБДОУ "Детский сад № 216"</t>
  </si>
  <si>
    <t>Косенко Л.П.</t>
  </si>
  <si>
    <t>МБДОУ "Детский сад № 225"</t>
  </si>
  <si>
    <t>Софронова А.В.</t>
  </si>
  <si>
    <t>Пудова А.В.</t>
  </si>
  <si>
    <t>Фалин Н.А.</t>
  </si>
  <si>
    <t>МБДОУ "Детский сад № 235"</t>
  </si>
  <si>
    <t>Шмелева И.Е.</t>
  </si>
  <si>
    <t>Калинцева М.Г.</t>
  </si>
  <si>
    <t>МБДОУ "Детский сад № 298"</t>
  </si>
  <si>
    <t>Дмитренко Л.В.</t>
  </si>
  <si>
    <t>Соленова О.Б.</t>
  </si>
  <si>
    <t>МБДОУ "Детский сад № 313"</t>
  </si>
  <si>
    <t>Павлова Ю.В.</t>
  </si>
  <si>
    <t>МБДОУ "Детский сад № 315"</t>
  </si>
  <si>
    <t>Калягина Ю.Е.</t>
  </si>
  <si>
    <t>МБДОУ "Детский сад № 343"</t>
  </si>
  <si>
    <t>Булыгина Г.И.</t>
  </si>
  <si>
    <t>Марочкина Е.А.</t>
  </si>
  <si>
    <t>Фонарева О.В.</t>
  </si>
  <si>
    <t>МБДОУ "Детский сад № 379"</t>
  </si>
  <si>
    <t>Садова О.И.</t>
  </si>
  <si>
    <t>МБДОУ "Детский сад № 412"</t>
  </si>
  <si>
    <t>Карпова Н.К.</t>
  </si>
  <si>
    <t>МБДОУ "Детский сад № 413"</t>
  </si>
  <si>
    <t>Губернаторова Т.М.</t>
  </si>
  <si>
    <t>Гусева Г.А.</t>
  </si>
  <si>
    <t>Латанова М.Ю.</t>
  </si>
  <si>
    <t>МАДОУ "Детский сад № 435"</t>
  </si>
  <si>
    <t>Потапова М.А.</t>
  </si>
  <si>
    <t>Дмитриева С.П.</t>
  </si>
  <si>
    <t>Мурыгина О.В.</t>
  </si>
  <si>
    <t>МБДОУ "Детский сад № 440"</t>
  </si>
  <si>
    <t>Петрова Е.Н.</t>
  </si>
  <si>
    <t>МБДОУ "Детский сад  № 442"</t>
  </si>
  <si>
    <t>Иванова Е.В.</t>
  </si>
  <si>
    <t>МБДОУ "Детский сад № 451"</t>
  </si>
  <si>
    <t>Моисеенко Л.Н.</t>
  </si>
  <si>
    <t>МБУ ДО ЦРТ "Созвездие"</t>
  </si>
  <si>
    <t>Заруба И.О.</t>
  </si>
  <si>
    <t>Гушева Е.Ю.</t>
  </si>
  <si>
    <t>Еретина О.Г.</t>
  </si>
  <si>
    <t>Заруба Е.А.</t>
  </si>
  <si>
    <t>Петрова В.Н.</t>
  </si>
  <si>
    <t>МБУ ДО ДЮЦ "Контакт"</t>
  </si>
  <si>
    <t>Мельникова О.М.</t>
  </si>
  <si>
    <t>Белякова Т.В.</t>
  </si>
  <si>
    <t>Королев О.Н.</t>
  </si>
  <si>
    <t>Цветкова Н.С.</t>
  </si>
  <si>
    <t>МБОУ "Школа № 34"</t>
  </si>
  <si>
    <t>Сутырин И.И.</t>
  </si>
  <si>
    <t>Блинов Я.Г.</t>
  </si>
  <si>
    <t>Булатова А.А.</t>
  </si>
  <si>
    <t>Васильев А.Ф.</t>
  </si>
  <si>
    <t>Кузнецова М.В.</t>
  </si>
  <si>
    <t>Шигапова М.А.</t>
  </si>
  <si>
    <t>МАОУ "Школа № 45"</t>
  </si>
  <si>
    <t>Пятов М.Ю.</t>
  </si>
  <si>
    <t>Горбачева В.В.</t>
  </si>
  <si>
    <t>Мартьянова Т.В.</t>
  </si>
  <si>
    <t>Маслякова Е.В.</t>
  </si>
  <si>
    <t>Олина И.В.</t>
  </si>
  <si>
    <t>Прохорова Т.Г.</t>
  </si>
  <si>
    <t>МБОУ "Школа № 88 "Новинская"</t>
  </si>
  <si>
    <t>Сатаева И.Г.</t>
  </si>
  <si>
    <t>Белая И.О.</t>
  </si>
  <si>
    <t>Громкова А.Г.</t>
  </si>
  <si>
    <t>Гузанова Ю.А.</t>
  </si>
  <si>
    <t>Дудорова Е.А.</t>
  </si>
  <si>
    <t>Романычев К.А.</t>
  </si>
  <si>
    <t>Уманская А.В.</t>
  </si>
  <si>
    <t>Яфасова Е.В.</t>
  </si>
  <si>
    <t>МБОУ "Школа № 89"</t>
  </si>
  <si>
    <t>Канатьева Г.А.</t>
  </si>
  <si>
    <t>Курланова Э.Ш.</t>
  </si>
  <si>
    <t>Романова М.Ф.</t>
  </si>
  <si>
    <t>Синева Е.М.</t>
  </si>
  <si>
    <t>МБОУ "Школа № 132"</t>
  </si>
  <si>
    <t>Маслова О.Н.</t>
  </si>
  <si>
    <t>Антонов Н.В.</t>
  </si>
  <si>
    <t>Высоцкая Г.Ю.</t>
  </si>
  <si>
    <t>Иванова Е.Н.</t>
  </si>
  <si>
    <t>Черняева Т.А.</t>
  </si>
  <si>
    <t>МБОУ "Школа № 152"</t>
  </si>
  <si>
    <t>Горячев Н.В.</t>
  </si>
  <si>
    <t>Деревянкин М.А.</t>
  </si>
  <si>
    <t>МБОУ "Школа № 11 имени Г.С.Бересневой"</t>
  </si>
  <si>
    <t>Прохорова Т.П.</t>
  </si>
  <si>
    <t>Бахманова Г.Н.</t>
  </si>
  <si>
    <t>Вдовина А.А.</t>
  </si>
  <si>
    <t>Королева Н.В.</t>
  </si>
  <si>
    <t>Никитина Т.А.</t>
  </si>
  <si>
    <t>Селенкова М.В.</t>
  </si>
  <si>
    <t>Синявина Е.Н.</t>
  </si>
  <si>
    <t>Ермакова Е.А.</t>
  </si>
  <si>
    <t>Авдеева Л.А.</t>
  </si>
  <si>
    <t>МБОУ "Гимназия № 17"</t>
  </si>
  <si>
    <t>Родионов А.В.</t>
  </si>
  <si>
    <t>Агрикова Н.И.</t>
  </si>
  <si>
    <t>Морозова О.В.</t>
  </si>
  <si>
    <t>Пасхина Т.А.</t>
  </si>
  <si>
    <t>Соколова О.С.</t>
  </si>
  <si>
    <t>Ермилов И.Е.</t>
  </si>
  <si>
    <t>Малиева Г.И.</t>
  </si>
  <si>
    <t>МБОУ "Школа № 32"</t>
  </si>
  <si>
    <t>Корнилаева Т.В.</t>
  </si>
  <si>
    <t>Иванова Н.Ю.</t>
  </si>
  <si>
    <t>Любцова В.А.</t>
  </si>
  <si>
    <t>Титова Н.А.</t>
  </si>
  <si>
    <t>Бучинская Н.А.</t>
  </si>
  <si>
    <t>Шустова Е.Ю.</t>
  </si>
  <si>
    <t>Черкун И.А.</t>
  </si>
  <si>
    <t>МБОУ "Школа № 48"</t>
  </si>
  <si>
    <t>Савенкова А.В.</t>
  </si>
  <si>
    <t>Балымова Э.А.</t>
  </si>
  <si>
    <t>Золотова А.Л.</t>
  </si>
  <si>
    <t>Мясникова М.А.</t>
  </si>
  <si>
    <t>Смирнова И.В.</t>
  </si>
  <si>
    <t>Царева О.В.</t>
  </si>
  <si>
    <t>МБОУ "Школа № 134"</t>
  </si>
  <si>
    <t>Погосян А.А.</t>
  </si>
  <si>
    <t>Голубева Е.А.</t>
  </si>
  <si>
    <t>Губарева А.И.</t>
  </si>
  <si>
    <t>Гончарова Н.В.</t>
  </si>
  <si>
    <t>Старикова Е.В.</t>
  </si>
  <si>
    <t>Левина Е.С.</t>
  </si>
  <si>
    <t>Шепелева С.В.</t>
  </si>
  <si>
    <t>МБОУ "Школа № 135"</t>
  </si>
  <si>
    <t>Журба М.В.</t>
  </si>
  <si>
    <t>Баринова А.В.</t>
  </si>
  <si>
    <t>Кириллова О.В.</t>
  </si>
  <si>
    <t>Легошина О.Е.</t>
  </si>
  <si>
    <t>Омельченко Е.Ю.</t>
  </si>
  <si>
    <t>Кондрашкова Е.Н.</t>
  </si>
  <si>
    <t>МБОУ "Школа № 140"</t>
  </si>
  <si>
    <t>Широкова Т.В.</t>
  </si>
  <si>
    <t>Киселева Л.А.</t>
  </si>
  <si>
    <t>Малова М.В.</t>
  </si>
  <si>
    <t>Малых Ю.В.</t>
  </si>
  <si>
    <t>Цыбакова Е.С.</t>
  </si>
  <si>
    <t>Якимова Л.Ю.</t>
  </si>
  <si>
    <t>Глушенкова С.С.</t>
  </si>
  <si>
    <t>МБОУ "Школа № 154"</t>
  </si>
  <si>
    <t>Новопашина В.Л.</t>
  </si>
  <si>
    <t>Горчакова Е.Е.</t>
  </si>
  <si>
    <t>Бельский П.В.</t>
  </si>
  <si>
    <t>Шигина Н.В.</t>
  </si>
  <si>
    <t>Спирина Е.С.</t>
  </si>
  <si>
    <t>Ермакова М.В.</t>
  </si>
  <si>
    <t>МБОУ "Школа № 174"</t>
  </si>
  <si>
    <t>Демидова Л.А.</t>
  </si>
  <si>
    <t>Евстигнеева М.Г.</t>
  </si>
  <si>
    <t>Соменкова М.К.</t>
  </si>
  <si>
    <t>Крутобережская О.А.</t>
  </si>
  <si>
    <t>Хлыбова А.А.</t>
  </si>
  <si>
    <t>Навдаева Н.В.</t>
  </si>
  <si>
    <t>МАОУ "Школа № 131"</t>
  </si>
  <si>
    <t>Борякова И.А.</t>
  </si>
  <si>
    <t>Васильева О.А.</t>
  </si>
  <si>
    <t>Кувыкина В.Н.</t>
  </si>
  <si>
    <t>Мыльников С.С.</t>
  </si>
  <si>
    <t>Пынина Д.А.</t>
  </si>
  <si>
    <t>Шай Л.Н.</t>
  </si>
  <si>
    <t>Химич А.Г.</t>
  </si>
  <si>
    <t>Юськаева П.В.</t>
  </si>
  <si>
    <t>МБДОУ "Детский сад № 6 "Светлячок"</t>
  </si>
  <si>
    <t>Амелина О.Е.</t>
  </si>
  <si>
    <t>Томилова И.А.</t>
  </si>
  <si>
    <t>Соколова С.Н.</t>
  </si>
  <si>
    <t>МБДОУ "Детский сад № 8"</t>
  </si>
  <si>
    <t>Сивкова Е.А.</t>
  </si>
  <si>
    <t>МБДОУ "Детский сад № 11 "Россияночка"</t>
  </si>
  <si>
    <t>Бутрина Н.Ю.</t>
  </si>
  <si>
    <t>Антюшина Т.И.</t>
  </si>
  <si>
    <t>Филкова А.В.</t>
  </si>
  <si>
    <t>МБДОУ "Детский сад № 18 "Паровозик"</t>
  </si>
  <si>
    <t>Королева И.Е.</t>
  </si>
  <si>
    <t>Старикова Л.П.</t>
  </si>
  <si>
    <t>Муралев Д.Ю.</t>
  </si>
  <si>
    <t>Климонова А.В.</t>
  </si>
  <si>
    <t>МБДОУ "Детский сад № 23 "Рябинка"</t>
  </si>
  <si>
    <t>Ягина Н.Э.</t>
  </si>
  <si>
    <t>МБДОУ "Детский сад № 27"</t>
  </si>
  <si>
    <t>Мамонова С.А.</t>
  </si>
  <si>
    <t>Митюгова Е.В.</t>
  </si>
  <si>
    <t>Романычева А.Е.</t>
  </si>
  <si>
    <t>МАДОУ "Детский сад № 46"</t>
  </si>
  <si>
    <t>Рубцова А.И.</t>
  </si>
  <si>
    <t>Завьялова О.И.</t>
  </si>
  <si>
    <t>Могучев И.А.</t>
  </si>
  <si>
    <t>МБДОУ "Детский сад № 47"</t>
  </si>
  <si>
    <t>Гераськина Т.В.</t>
  </si>
  <si>
    <t>Мальцева Н.А.</t>
  </si>
  <si>
    <t>Майорова Е.Ф.</t>
  </si>
  <si>
    <t>МБДОУ "Детский сад № 53"</t>
  </si>
  <si>
    <t>Варенцова С.В.</t>
  </si>
  <si>
    <t>Петелина Н.Н.</t>
  </si>
  <si>
    <t>Семенова Л.Н.</t>
  </si>
  <si>
    <t>МБДОУ "Детский сад № 54"</t>
  </si>
  <si>
    <t>Кузоватова Е.В.</t>
  </si>
  <si>
    <t>МБДОУ "Детский сад № 56 "Сказка"</t>
  </si>
  <si>
    <t>Разгуляева И.А.</t>
  </si>
  <si>
    <t>МБДОУ "Детский сад № 63 "Солнышко"</t>
  </si>
  <si>
    <t>Иванова В.Г.</t>
  </si>
  <si>
    <t>Зотова М.А.</t>
  </si>
  <si>
    <t>Киселева О.Г.</t>
  </si>
  <si>
    <t>МБДОУ "Детский сад № 65 "Лесная полянка"</t>
  </si>
  <si>
    <t>Степанова А.А.</t>
  </si>
  <si>
    <t>Юдаева Л.Н.</t>
  </si>
  <si>
    <t>Крюкова И.И.</t>
  </si>
  <si>
    <t>Сурова Н.А.</t>
  </si>
  <si>
    <t>МБДОУ "Детский сад № 67 "Крепыш"</t>
  </si>
  <si>
    <t>Кондратьева Е.В.</t>
  </si>
  <si>
    <t>Панкова И.В.</t>
  </si>
  <si>
    <t>Борисова И.Г.</t>
  </si>
  <si>
    <t>МБДОУ "Детский сад № 68"</t>
  </si>
  <si>
    <t>Железова Л.Е.</t>
  </si>
  <si>
    <t>Малышева Е.А.</t>
  </si>
  <si>
    <t>Свешникова О.Е.</t>
  </si>
  <si>
    <t>МБДОУ "Детский сад № 82"</t>
  </si>
  <si>
    <t>Куртышова И.Ю.</t>
  </si>
  <si>
    <t>Никифорова О.А.</t>
  </si>
  <si>
    <t>Котикова В.В.</t>
  </si>
  <si>
    <t>МБДОУ "Детский сад № 92"</t>
  </si>
  <si>
    <t>Большакова Т.Н.</t>
  </si>
  <si>
    <t>Люлина О.В.</t>
  </si>
  <si>
    <t>Полякова А.А.</t>
  </si>
  <si>
    <t>МБДОУ "Детский сад № 113 "Детствоград"</t>
  </si>
  <si>
    <t>Поташева Е.В.</t>
  </si>
  <si>
    <t>Шорина И.Н.</t>
  </si>
  <si>
    <t>Смирнова Н.В.</t>
  </si>
  <si>
    <t>МБДОУ "Детский сад № 118 "Теремок"</t>
  </si>
  <si>
    <t>Борцова Т.В.</t>
  </si>
  <si>
    <t>МБДОУ "Детский сад № 126"</t>
  </si>
  <si>
    <t>Шарыгина А.В.</t>
  </si>
  <si>
    <t>Нефедова Т.И.</t>
  </si>
  <si>
    <t>Крюченкова О.А.</t>
  </si>
  <si>
    <t>МБДОУ "Детский сад № 185"</t>
  </si>
  <si>
    <t>Сотова И.С.</t>
  </si>
  <si>
    <t>Андрюхина Т.В.</t>
  </si>
  <si>
    <t>Сулекова Н.А.</t>
  </si>
  <si>
    <t>МБДОУ "Детский сад № 231"</t>
  </si>
  <si>
    <t>Пискунова Л.В.</t>
  </si>
  <si>
    <t>МБДОУ "Детский сад № 232"</t>
  </si>
  <si>
    <t>Павлова Е.И.</t>
  </si>
  <si>
    <t>Синцова Е.А.</t>
  </si>
  <si>
    <t>МБДОУ "Детский сад № 233"</t>
  </si>
  <si>
    <t>Коровина О.А.</t>
  </si>
  <si>
    <t>МБДОУ "Детский сад № 305"</t>
  </si>
  <si>
    <t>Севрюгина Т.А.</t>
  </si>
  <si>
    <t>Филимонова Д.П.</t>
  </si>
  <si>
    <t>Шилова Н.В.</t>
  </si>
  <si>
    <t>МБДОУ "Детский сад № 352"</t>
  </si>
  <si>
    <t>Заведующий (отпуск по уходу за ребенком)</t>
  </si>
  <si>
    <t>Мешкова И.В.</t>
  </si>
  <si>
    <t>МБДОУ "Детский сад № 361"</t>
  </si>
  <si>
    <t>Самыловская О.Н.</t>
  </si>
  <si>
    <t>Мисевич С.В.</t>
  </si>
  <si>
    <t>МБДОУ "Детский сад № 426 "Серебряное копытце"</t>
  </si>
  <si>
    <t>Крупина Е.Н.</t>
  </si>
  <si>
    <t>Корнилова Т.В.</t>
  </si>
  <si>
    <t>МБДОУ "Детский сад № 433"</t>
  </si>
  <si>
    <t>Швайкина М.Ю.</t>
  </si>
  <si>
    <t>Грибова Л.Ф.</t>
  </si>
  <si>
    <t>Кустова М.В.</t>
  </si>
  <si>
    <t>МБДОУ "Детский сад № 438 "Воробушек"</t>
  </si>
  <si>
    <t>Фомичева А.Н.</t>
  </si>
  <si>
    <t>Веселова Н.В.</t>
  </si>
  <si>
    <t>Жженова А.А.</t>
  </si>
  <si>
    <t>МБДОУ "Детский сад № 444"</t>
  </si>
  <si>
    <t>Погосова С.С.</t>
  </si>
  <si>
    <t>Баранова Т.А.</t>
  </si>
  <si>
    <t>Малахова Т.П.</t>
  </si>
  <si>
    <t>МАДОУ "Детский сад № 476"</t>
  </si>
  <si>
    <t>Киселева О.М.</t>
  </si>
  <si>
    <t>Козылов Е.М.</t>
  </si>
  <si>
    <t>Казакова Ю.В.</t>
  </si>
  <si>
    <t>МБОУ "Школа № 41"</t>
  </si>
  <si>
    <t>Орлова Ж.Ю.</t>
  </si>
  <si>
    <t>Вольникова И.В.</t>
  </si>
  <si>
    <t>Коробова Е.А.</t>
  </si>
  <si>
    <t>Коровникова Л.А.</t>
  </si>
  <si>
    <t>Николаева О.К.</t>
  </si>
  <si>
    <t>МБОУ "Гимназия № 50"</t>
  </si>
  <si>
    <t>Казакова И.Р.</t>
  </si>
  <si>
    <t>Лазарева И.В.</t>
  </si>
  <si>
    <t>Муругова И.В.</t>
  </si>
  <si>
    <t>Потапова Л.В.</t>
  </si>
  <si>
    <t>Романова А.Н.</t>
  </si>
  <si>
    <t>МБОУ "Школа № 75"</t>
  </si>
  <si>
    <t>Луговая В.В.</t>
  </si>
  <si>
    <t>Малышева В.М.</t>
  </si>
  <si>
    <t>Игошева Е.А.</t>
  </si>
  <si>
    <t>Стерхова А.Н.</t>
  </si>
  <si>
    <t>МБОУ "Школа № 109 им.Героя России Д.В.Жидкова"</t>
  </si>
  <si>
    <t>Лебедева Е.Р.</t>
  </si>
  <si>
    <t>Фокеева С.Г.</t>
  </si>
  <si>
    <t>Князева А.А.</t>
  </si>
  <si>
    <t>Сорокина Е.М.</t>
  </si>
  <si>
    <t>МБОУ "Школа № 167"</t>
  </si>
  <si>
    <t>Краснова О.А.</t>
  </si>
  <si>
    <t>Майструк О.В.</t>
  </si>
  <si>
    <t>Веселова Е.Б.</t>
  </si>
  <si>
    <t>Гришина В.А.</t>
  </si>
  <si>
    <t>МБУ ДО ЦДТ Канавинского района</t>
  </si>
  <si>
    <t>Веселова Н.Н.</t>
  </si>
  <si>
    <t>Ерахтина Т.А.</t>
  </si>
  <si>
    <t>Кулиев Р.С.</t>
  </si>
  <si>
    <t>Полканова М.Г.</t>
  </si>
  <si>
    <t>МБУ ДО "Нижегородское детское речное пароходство"</t>
  </si>
  <si>
    <t>Участкин Д.А.</t>
  </si>
  <si>
    <t>Золотова Ю.А.</t>
  </si>
  <si>
    <t>Васина А.Б.</t>
  </si>
  <si>
    <t>Корнева Н.В.</t>
  </si>
  <si>
    <t>МБОУ "Школа № 51"</t>
  </si>
  <si>
    <t>Коротков А.В.</t>
  </si>
  <si>
    <t>Серова О.В.</t>
  </si>
  <si>
    <t>Севрюгина Н.Н.</t>
  </si>
  <si>
    <t>Федулова О.А.</t>
  </si>
  <si>
    <t>Кругликова С.В.</t>
  </si>
  <si>
    <t>Горожанова Н.П.</t>
  </si>
  <si>
    <t>МБОУ "Школа № 52"</t>
  </si>
  <si>
    <t>Шерстнева И.В.</t>
  </si>
  <si>
    <t>Барцева Л.С.</t>
  </si>
  <si>
    <t>Пиголкина И.К.</t>
  </si>
  <si>
    <t>Кочетова А.Н.</t>
  </si>
  <si>
    <t>Горбаренко В.А.</t>
  </si>
  <si>
    <t>Попова О.И.</t>
  </si>
  <si>
    <t>МАОУ "Школа № 55"</t>
  </si>
  <si>
    <t>Водопьянова И.И.</t>
  </si>
  <si>
    <t>Киселева Н.И.</t>
  </si>
  <si>
    <t>Колчина Е.В.</t>
  </si>
  <si>
    <t>Лукоянова Н.А.</t>
  </si>
  <si>
    <t>Кадуева Н.Б.</t>
  </si>
  <si>
    <t>Лямина Т.Г.</t>
  </si>
  <si>
    <t>Наумова Э.В.</t>
  </si>
  <si>
    <t>МБОУ "Школа №96"</t>
  </si>
  <si>
    <t>Ершова Н.Ю.</t>
  </si>
  <si>
    <t>Замыслова Ю.К.</t>
  </si>
  <si>
    <t>Куракина Н.В.</t>
  </si>
  <si>
    <t>Митрофанова А.Н.</t>
  </si>
  <si>
    <t>Корнилов С.О.</t>
  </si>
  <si>
    <t>Седов В.В.</t>
  </si>
  <si>
    <t>Сулак Ю.В.</t>
  </si>
  <si>
    <t>МБОУ "Школа №168 имени И.И.Лабузы"</t>
  </si>
  <si>
    <t>Фомичева Н.В.</t>
  </si>
  <si>
    <t>Никишатова О.И.</t>
  </si>
  <si>
    <t>Айрапетян С.О.</t>
  </si>
  <si>
    <t>Власова С.В.</t>
  </si>
  <si>
    <t>Воронина И.Б.</t>
  </si>
  <si>
    <t>Головачева Н.Ю.</t>
  </si>
  <si>
    <t>Марковский М.О.</t>
  </si>
  <si>
    <t>Мирошина О.В.</t>
  </si>
  <si>
    <t>Трофимович С.Х.</t>
  </si>
  <si>
    <t>Юрина Т.М.</t>
  </si>
  <si>
    <t>МБОУ "Школа  № 181"</t>
  </si>
  <si>
    <t>Ситникова Г.И.</t>
  </si>
  <si>
    <t>Шаблина Т.П.</t>
  </si>
  <si>
    <t>Дубова С.В.</t>
  </si>
  <si>
    <t>Сизова О.В.</t>
  </si>
  <si>
    <t>Чащина Д.С.</t>
  </si>
  <si>
    <t>Веселов Л.С.</t>
  </si>
  <si>
    <t>Сиротина И.П.</t>
  </si>
  <si>
    <t>МАОУ «Гимназия № 2»</t>
  </si>
  <si>
    <t>Калинина Т.С.</t>
  </si>
  <si>
    <t>Травина Е.А.</t>
  </si>
  <si>
    <t>Егоров И.А.</t>
  </si>
  <si>
    <t>Соколова М.Р.</t>
  </si>
  <si>
    <t>Козликина Н.Л.</t>
  </si>
  <si>
    <t>Баранова А.А.</t>
  </si>
  <si>
    <t>Шевченко О.М.</t>
  </si>
  <si>
    <t>МБОУ "Школа № 110"</t>
  </si>
  <si>
    <t>Долгополова В.А.</t>
  </si>
  <si>
    <t>Захарова Т.В.</t>
  </si>
  <si>
    <t>Карякина Т.А.</t>
  </si>
  <si>
    <t>Кирдяпкина Н.В.</t>
  </si>
  <si>
    <t>Свечникова Н.Е.</t>
  </si>
  <si>
    <t>Тищенко Ю.Н.</t>
  </si>
  <si>
    <t>Шувалова Ю.В.</t>
  </si>
  <si>
    <t>Тинакова Л.Л.</t>
  </si>
  <si>
    <t>МАОУ «Школа № 176»</t>
  </si>
  <si>
    <t>Овчинникова И.И.</t>
  </si>
  <si>
    <t>Кучина О.В.</t>
  </si>
  <si>
    <t>Сибрина С.Н.</t>
  </si>
  <si>
    <t>Воробьева П.С.</t>
  </si>
  <si>
    <t>Багина С.Н.</t>
  </si>
  <si>
    <t>Куликова А.А.</t>
  </si>
  <si>
    <t>Нестерова Е.В.</t>
  </si>
  <si>
    <t>Глазунов С.А.</t>
  </si>
  <si>
    <t>Лебедев С.Ю.</t>
  </si>
  <si>
    <t>Солодкова Я.А.</t>
  </si>
  <si>
    <t>главный бухгалтер</t>
  </si>
  <si>
    <t>Кошелева О.В.</t>
  </si>
  <si>
    <t>МБОУ "Школа № 121"</t>
  </si>
  <si>
    <t>Молодцова Е.А.</t>
  </si>
  <si>
    <t>Зубрий Т.В.</t>
  </si>
  <si>
    <t>Галутво Т.В.</t>
  </si>
  <si>
    <t>Гончарюк Г.А.</t>
  </si>
  <si>
    <t>Токарникова Е.В.</t>
  </si>
  <si>
    <t>Антюшин П.С.</t>
  </si>
  <si>
    <t>Лезина А.В.</t>
  </si>
  <si>
    <t>Козлова Н.В.</t>
  </si>
  <si>
    <t>МАДОУ № 51</t>
  </si>
  <si>
    <t>Рыбина Е.В.</t>
  </si>
  <si>
    <t>Смирнова О.И.</t>
  </si>
  <si>
    <t>Кузнецова М.Н.</t>
  </si>
  <si>
    <t>Климова Н.Н.</t>
  </si>
  <si>
    <t>МБУ ДО «ДМШ № 2»</t>
  </si>
  <si>
    <t>МБУ ДО "ДМШ № 3"</t>
  </si>
  <si>
    <t>МБУ ДО "ДШИ №4"</t>
  </si>
  <si>
    <t>МБУ ДО "ДМШ № 5"</t>
  </si>
  <si>
    <t>МБУ ДО "ДШИ №7"</t>
  </si>
  <si>
    <t>МБУ ДО "ДШИ №8 им.В.Ю.Виллуана"</t>
  </si>
  <si>
    <t>Заместитель директора (0,125 ст.)</t>
  </si>
  <si>
    <t>МБУ ДО "ДШИ № 9 им. А.Д. Улыбышева"</t>
  </si>
  <si>
    <t>67 541,30</t>
  </si>
  <si>
    <t>МБУ ДО "ДШИ имени Д.Д. Шостаковича"</t>
  </si>
  <si>
    <t>МБУ ДО "ДМШ № 13"</t>
  </si>
  <si>
    <t>МБУ ДО "ДШИ №14"</t>
  </si>
  <si>
    <t>МБУ ДО "ДМШ №16"</t>
  </si>
  <si>
    <t>МБУ ДО "ДХШ №1"</t>
  </si>
  <si>
    <t>МКУК ЦБС Канавинского района</t>
  </si>
  <si>
    <t>МКУК ЦБС Ленинского района</t>
  </si>
  <si>
    <t>МКУК ЦБС Нижегородского района</t>
  </si>
  <si>
    <t>МКУК ЦБС Приокского района</t>
  </si>
  <si>
    <t>МКУК ЦГБ им В.И. Ленина</t>
  </si>
  <si>
    <t>МБУК Камерный оркестр "Солисты Нижнего Новгорода"</t>
  </si>
  <si>
    <t>МБУК Камерный хор "Нижний Новгород"</t>
  </si>
  <si>
    <t>90 172,59</t>
  </si>
  <si>
    <t>89 099,08</t>
  </si>
  <si>
    <t>МБУК "Ансамбль народной песни "Любава"</t>
  </si>
  <si>
    <t>МБУК «Государственный музей А.М. Горького"</t>
  </si>
  <si>
    <t>МБУК «Государственный литературно-мемориальный музей Н.А.Добролюбова"</t>
  </si>
  <si>
    <t>МКУК "Музей А.Д.Сахарова"</t>
  </si>
  <si>
    <t>МАУК «Нижегородский городской музей техники и оборонной промышленности»</t>
  </si>
  <si>
    <t>МБУК ОДЦ «Смена»</t>
  </si>
  <si>
    <t>МБУК ОДЦ «Орлёнок»</t>
  </si>
  <si>
    <t>МАУК «Нижегородский планетарий им. Г.М. Гречко»</t>
  </si>
  <si>
    <t>МАУК "Дирекция по проведению культурно-массовых мероприятий города Нижнего Новгорода"</t>
  </si>
  <si>
    <t>МБУК «Нижегородский Камерный театр оперы и музыкальной комедии им. В.Т.Степанова»</t>
  </si>
  <si>
    <t xml:space="preserve">МБУК "Театр Вера" </t>
  </si>
  <si>
    <t>МБУК «Нижегородский театр комедии»</t>
  </si>
  <si>
    <t>МБУК «Театр музыкально-пластической драмы «Преображение»</t>
  </si>
  <si>
    <t>МАОУ ДО СШ "Мещера"</t>
  </si>
  <si>
    <t>МБОУ ДО СШ №3 по шахматам</t>
  </si>
  <si>
    <t xml:space="preserve">МБОУ ДО "СШ № 5 по лыжным гонкам" </t>
  </si>
  <si>
    <t>МБОУ ДО СШ "Водник"</t>
  </si>
  <si>
    <t>МБОУ ДО СШ "Олимп"</t>
  </si>
  <si>
    <t>МБОУ ДО СШ №2</t>
  </si>
  <si>
    <t>МБОУ ДО СШ № 9</t>
  </si>
  <si>
    <t>МБУ ДО СШОР №13 по настольному теннису</t>
  </si>
  <si>
    <t>МБОУ ДО "СШ "Радий"</t>
  </si>
  <si>
    <t>МБОУ "Школа №99"</t>
  </si>
  <si>
    <t>Лазарева Е.И.</t>
  </si>
  <si>
    <t>Спирина Д.В.</t>
  </si>
  <si>
    <t>Серова Н.Ю.</t>
  </si>
  <si>
    <t>МБОУ "Школа № 138"</t>
  </si>
  <si>
    <t>Царькова Л.С.</t>
  </si>
  <si>
    <t>Чикалова Т.Г.</t>
  </si>
  <si>
    <t>Панькина О.Н.</t>
  </si>
  <si>
    <t>МБОУ "Вечерняя школа № 28</t>
  </si>
  <si>
    <t>Григорьева Е.Н.</t>
  </si>
  <si>
    <t>Разуваева Ю.Е.</t>
  </si>
  <si>
    <t>Сальникова Т.В.</t>
  </si>
  <si>
    <t>МБУ ДО ЦДТ Ленинского района</t>
  </si>
  <si>
    <t>Агафонова Д.Р.</t>
  </si>
  <si>
    <t>Мордвинкина С.В.</t>
  </si>
  <si>
    <t>Ростова Н.С.</t>
  </si>
  <si>
    <t>Стефан А.А.</t>
  </si>
  <si>
    <t>МБДОУ "Детский сад  № 97"</t>
  </si>
  <si>
    <t xml:space="preserve">Заведующий  </t>
  </si>
  <si>
    <t>Гущина О.Ю.</t>
  </si>
  <si>
    <t>МБДОУ "Детский сад № 103"</t>
  </si>
  <si>
    <t>Михалкина А.Л.</t>
  </si>
  <si>
    <t>Иванова С.А.</t>
  </si>
  <si>
    <t>Попова Е.Б.</t>
  </si>
  <si>
    <t>МБДОУ "Детский сад  № 125"</t>
  </si>
  <si>
    <t>Кольцова А.Н.</t>
  </si>
  <si>
    <t>Степанова М.Ф.</t>
  </si>
  <si>
    <t>Волхонская И.А.</t>
  </si>
  <si>
    <t>МБДОУ "Детский сад № 151"</t>
  </si>
  <si>
    <t>Потапова А.В.</t>
  </si>
  <si>
    <t>МБДОУ "Детский сад № 152"</t>
  </si>
  <si>
    <t>Татаринова А.А.</t>
  </si>
  <si>
    <t>МБДОУ "Детский сад № 154"</t>
  </si>
  <si>
    <t xml:space="preserve">Заведующий </t>
  </si>
  <si>
    <t>Соколова И.М.</t>
  </si>
  <si>
    <t>Смолякова Н.В.</t>
  </si>
  <si>
    <t>Юрьева Н.В.</t>
  </si>
  <si>
    <t>МБДОУ "Детский сад №155"</t>
  </si>
  <si>
    <t>Парфёнова О.А.</t>
  </si>
  <si>
    <t>МБДОУ "Детский сад №157"</t>
  </si>
  <si>
    <t>Ахунова О.В.</t>
  </si>
  <si>
    <t>МБДОУ "Детский сад № 158"</t>
  </si>
  <si>
    <t>Калинина О.В.</t>
  </si>
  <si>
    <t>МБДОУ "Детский сад № 159"</t>
  </si>
  <si>
    <t>Флейш О.Н.</t>
  </si>
  <si>
    <t>Шалтаева Е.Л.</t>
  </si>
  <si>
    <t>Бычкова И.А.</t>
  </si>
  <si>
    <t>МБДОУ "Детский сад № 160"</t>
  </si>
  <si>
    <t>Фомичева Н.Р.</t>
  </si>
  <si>
    <t>Широкова И.В.</t>
  </si>
  <si>
    <t>Майорова Н.С.</t>
  </si>
  <si>
    <t>МБДОУ "Детский сад  № 165"</t>
  </si>
  <si>
    <t>Барулева Ю.А.</t>
  </si>
  <si>
    <t>Калинкина Л.А.</t>
  </si>
  <si>
    <t>Понятова О.О.</t>
  </si>
  <si>
    <t>МБДОУ "Детский сад №167"</t>
  </si>
  <si>
    <t>Гранева В.А.</t>
  </si>
  <si>
    <t>Максимова Е.Д.</t>
  </si>
  <si>
    <t>МБДОУ "Детский сад  № 201"</t>
  </si>
  <si>
    <t>Груничева Н.М.</t>
  </si>
  <si>
    <t>МБДОУ "Детский сад № 247"</t>
  </si>
  <si>
    <t>Шмонина А.А.</t>
  </si>
  <si>
    <t>Маницына Н.А.</t>
  </si>
  <si>
    <t>Зотова Н.А.</t>
  </si>
  <si>
    <t>МБДОУ "Детский сад  № 269"</t>
  </si>
  <si>
    <t>Новикова О.Н.</t>
  </si>
  <si>
    <t>МБДОУ "Детский сад № 275"</t>
  </si>
  <si>
    <t>Седова Н.Е.</t>
  </si>
  <si>
    <t>МБДОУ "Детский сад  № 290"</t>
  </si>
  <si>
    <t>МБДОУ "Детский сад  № 294"</t>
  </si>
  <si>
    <t>Карамышева Н.С.</t>
  </si>
  <si>
    <t>МБДОУ "Детский сад  № 325"</t>
  </si>
  <si>
    <t>Овчинникова Н.Г.</t>
  </si>
  <si>
    <t>Куроедова Т.А.</t>
  </si>
  <si>
    <t>Полебенцева А.А.</t>
  </si>
  <si>
    <t>МБДОУ "Детский сад № 340"</t>
  </si>
  <si>
    <t>Воронина Ж.А.</t>
  </si>
  <si>
    <t>Пестова О.С.</t>
  </si>
  <si>
    <t>МБДОУ "Детский сад № 368"</t>
  </si>
  <si>
    <t>Троицкая Е.А.</t>
  </si>
  <si>
    <t>Суворова Е.М.</t>
  </si>
  <si>
    <t>МБДОУ "Детский сад № 369"</t>
  </si>
  <si>
    <t>Овсянникова Е.В.</t>
  </si>
  <si>
    <t>МБДОУ "Детский сад  № 386"</t>
  </si>
  <si>
    <t>Мокеева О.А.</t>
  </si>
  <si>
    <t>МБДОУ "Детский сад  № 401"</t>
  </si>
  <si>
    <t>Козлова Т.Н.</t>
  </si>
  <si>
    <t>МБДОУ "Детский сад № 410"</t>
  </si>
  <si>
    <t>Горячкова Е.А.</t>
  </si>
  <si>
    <t>МБДОУ "Детский сад  № 430"</t>
  </si>
  <si>
    <t>Жукова Т.В.</t>
  </si>
  <si>
    <t>Комарова Л.А.</t>
  </si>
  <si>
    <t>МБДОУ "Детский сад № 436"</t>
  </si>
  <si>
    <t>Вяткина Е.А.</t>
  </si>
  <si>
    <t>Барабина Т.Г.</t>
  </si>
  <si>
    <t>Семьянская Е.А.</t>
  </si>
  <si>
    <t>МАДОУ "Детский сад №453"</t>
  </si>
  <si>
    <t>Вопилова О.А.</t>
  </si>
  <si>
    <t>Хайгосова А.У.</t>
  </si>
  <si>
    <t>Морозова А.А.</t>
  </si>
  <si>
    <t>МБДОУ "Детский сад  № 458"</t>
  </si>
  <si>
    <t>Барабанова Е.Г.</t>
  </si>
  <si>
    <t>Махалова С.В.</t>
  </si>
  <si>
    <t>Сульдина М.В.</t>
  </si>
  <si>
    <t>МБДОУ "Детский сад  № 461"</t>
  </si>
  <si>
    <t>Машинян Н.А.</t>
  </si>
  <si>
    <t>Струбалина Е.А.</t>
  </si>
  <si>
    <t>Радаева Т.В.</t>
  </si>
  <si>
    <t xml:space="preserve">МАУ ДО ДЮЦ "Юбилейный" </t>
  </si>
  <si>
    <t>Вискова О.Л.</t>
  </si>
  <si>
    <t>Миенкова С.Ю.</t>
  </si>
  <si>
    <t>Рыгалов Е.И.</t>
  </si>
  <si>
    <t>Щелкачев Д.Ю.</t>
  </si>
  <si>
    <t>МБОУ "Школа № 60"</t>
  </si>
  <si>
    <t>Спекторский А.М.</t>
  </si>
  <si>
    <t>Волкова Е.С.</t>
  </si>
  <si>
    <t>Захарова В.Д.</t>
  </si>
  <si>
    <t>Клевкова А.Ю.</t>
  </si>
  <si>
    <t>Матвеева А.А.</t>
  </si>
  <si>
    <t>Чеснокова И.Н.</t>
  </si>
  <si>
    <t>Ергакова Л.В.</t>
  </si>
  <si>
    <t>МБОУ "Школа № 62"</t>
  </si>
  <si>
    <t>Названова С.А.</t>
  </si>
  <si>
    <t>Кощеев Е.Ю.</t>
  </si>
  <si>
    <t>Соболева Л.Н.</t>
  </si>
  <si>
    <t>Неженская Е.Ю.</t>
  </si>
  <si>
    <t>МБОУ "Школа №72"</t>
  </si>
  <si>
    <t>Михайлина Л.И.</t>
  </si>
  <si>
    <t>Бахирева Н.Е.</t>
  </si>
  <si>
    <t>Миронова О.В.</t>
  </si>
  <si>
    <t>Плохих А.А.</t>
  </si>
  <si>
    <t>Старцева Н.А.</t>
  </si>
  <si>
    <t>Соловьева Е.В.</t>
  </si>
  <si>
    <t>МБОУ "Школа № 91 суглубленным изучением отдельных предметов"</t>
  </si>
  <si>
    <t>Каськова И.Б.</t>
  </si>
  <si>
    <t>Крюкова Н.А.</t>
  </si>
  <si>
    <t>Сысоева Н.А.</t>
  </si>
  <si>
    <t>Тиханович О.А.</t>
  </si>
  <si>
    <t>Чубук О.Н.</t>
  </si>
  <si>
    <t>Мухарова О.В.</t>
  </si>
  <si>
    <t>МАОУ "Школа №94"</t>
  </si>
  <si>
    <t>Кожемяко В.Л.</t>
  </si>
  <si>
    <t>Глушкова И.Г.</t>
  </si>
  <si>
    <t>Романова Э.Н.</t>
  </si>
  <si>
    <t>Логинова О.Н.</t>
  </si>
  <si>
    <t>Денисова Е.А.</t>
  </si>
  <si>
    <t>Патрушева С.В.</t>
  </si>
  <si>
    <t>Умнова Ю.А.</t>
  </si>
  <si>
    <t>МБОУ "Школа № 97"</t>
  </si>
  <si>
    <t>Осенчугова В.А.</t>
  </si>
  <si>
    <t>Власова М.А.</t>
  </si>
  <si>
    <t>Перфильева Л.В.</t>
  </si>
  <si>
    <t>Ромашова О.В.</t>
  </si>
  <si>
    <t>Шерстнева Ю.М.</t>
  </si>
  <si>
    <t>Кипяткова С.И.</t>
  </si>
  <si>
    <t>Майорова А.А.</t>
  </si>
  <si>
    <t>Османова К.И.</t>
  </si>
  <si>
    <t>Качанова Л.М.</t>
  </si>
  <si>
    <t>МБОУ "Школа № 100 с углублённым изучением отдельных предметов"</t>
  </si>
  <si>
    <t>Ларионова А.А.</t>
  </si>
  <si>
    <t>Семенова Е.И.</t>
  </si>
  <si>
    <t>Попова О.Ю.</t>
  </si>
  <si>
    <t>Никифорова А.Ю.</t>
  </si>
  <si>
    <t>Гребешева С.Л.</t>
  </si>
  <si>
    <t>Евдокимова А.В.</t>
  </si>
  <si>
    <t>Кочетков С.Е.</t>
  </si>
  <si>
    <t>Беляева Е.С.</t>
  </si>
  <si>
    <t>МБОУ "Школа № 101 имени Е.Е.Дейч"</t>
  </si>
  <si>
    <t>Веселова М.Е.</t>
  </si>
  <si>
    <t>Струнина Е.Н.</t>
  </si>
  <si>
    <t>Егорова Г.И.</t>
  </si>
  <si>
    <t>Ершова А.В.</t>
  </si>
  <si>
    <t>Лебедькова И.А.</t>
  </si>
  <si>
    <t>Танова О.Б.</t>
  </si>
  <si>
    <t>Желтова Е.В.</t>
  </si>
  <si>
    <t>Перова Л.В.</t>
  </si>
  <si>
    <t>МБОУ "Школа № 106"</t>
  </si>
  <si>
    <t>Антипова С.А.</t>
  </si>
  <si>
    <t>Козина И.Л.</t>
  </si>
  <si>
    <t>Елдова О.П.</t>
  </si>
  <si>
    <t>Гогузева Е.В.</t>
  </si>
  <si>
    <t>Парфенова И.В.</t>
  </si>
  <si>
    <t>Проторская Л.И.</t>
  </si>
  <si>
    <t>МБОУ "Школа № 120"</t>
  </si>
  <si>
    <t>Сударикова Е.Г.</t>
  </si>
  <si>
    <t>Чехова Т.И.</t>
  </si>
  <si>
    <t>Березкина М.С.</t>
  </si>
  <si>
    <t>Воронцова О.Н.</t>
  </si>
  <si>
    <t>Мельникова Н.И.</t>
  </si>
  <si>
    <t>МБОУ "Школа № 123"</t>
  </si>
  <si>
    <t>Котельников Б.В.</t>
  </si>
  <si>
    <t>Тарасова И.Ю.</t>
  </si>
  <si>
    <t>Сидякова Н.В.</t>
  </si>
  <si>
    <t>Шаманина С.А.</t>
  </si>
  <si>
    <t>Шиканова О.М.</t>
  </si>
  <si>
    <t>Никольская М.П.</t>
  </si>
  <si>
    <t>Левицки М.А.</t>
  </si>
  <si>
    <t>Пурихова О.А.</t>
  </si>
  <si>
    <t>МБОУ "Школа № 160</t>
  </si>
  <si>
    <t>Лебедев М.Е.</t>
  </si>
  <si>
    <t>Котельникова О.Н.</t>
  </si>
  <si>
    <t>Курылева К.А.</t>
  </si>
  <si>
    <t>Атаева Е.Н.</t>
  </si>
  <si>
    <t>Зубова О.А.</t>
  </si>
  <si>
    <t>Чайкина Н.В.</t>
  </si>
  <si>
    <t>Кузнецова Н.Н.</t>
  </si>
  <si>
    <t>МАОУ "Школа № 175"</t>
  </si>
  <si>
    <t>Терёхина Е.В.</t>
  </si>
  <si>
    <t>Киржаева Д.Г.</t>
  </si>
  <si>
    <t>Мазунина Г.Ю.</t>
  </si>
  <si>
    <t>Рождественская Н.В.</t>
  </si>
  <si>
    <t>Муравьева Н.Н.</t>
  </si>
  <si>
    <t>МБОУ "Школа № 177"</t>
  </si>
  <si>
    <t>Клочкова Л.В.</t>
  </si>
  <si>
    <t>Асманова О.Д.</t>
  </si>
  <si>
    <t>Летюшева А.П.</t>
  </si>
  <si>
    <t>Малышева И.М.</t>
  </si>
  <si>
    <t>Пронина О.В.</t>
  </si>
  <si>
    <t>МАОУ лицей № 180</t>
  </si>
  <si>
    <t>Смолина О.В.</t>
  </si>
  <si>
    <t>Голубинова И.Е.</t>
  </si>
  <si>
    <t>Ражева Н.Ю.</t>
  </si>
  <si>
    <t>Скопина Н.Н.</t>
  </si>
  <si>
    <t>Данилова О.И.</t>
  </si>
  <si>
    <t>МБОУ "Школа №182"</t>
  </si>
  <si>
    <t>Жураковская Н.Б.</t>
  </si>
  <si>
    <t>Дружинина В.Н.</t>
  </si>
  <si>
    <t>Карженкова Н.П.</t>
  </si>
  <si>
    <t>Кудрявцева И.А.</t>
  </si>
  <si>
    <t>Жигулева О.В.</t>
  </si>
  <si>
    <t>Лебедева А.Н.</t>
  </si>
  <si>
    <t>Синягина М.Е.</t>
  </si>
  <si>
    <t>Устинова М.А.</t>
  </si>
  <si>
    <t>МАОУ "Гимназия № 184"</t>
  </si>
  <si>
    <t>Куликова Т.А.</t>
  </si>
  <si>
    <t>Зяблова О.Н.</t>
  </si>
  <si>
    <t>Дмитряк  .С.</t>
  </si>
  <si>
    <t>Ефремова Н.Н.</t>
  </si>
  <si>
    <t>Чистякова И.С.</t>
  </si>
  <si>
    <t>Хилова Ю.А.</t>
  </si>
  <si>
    <t>Калимулина Д.Р.</t>
  </si>
  <si>
    <t>Исаева Т.С.</t>
  </si>
  <si>
    <t>МБОУ "Школа № 185"</t>
  </si>
  <si>
    <t>Диденко О.Н.</t>
  </si>
  <si>
    <t>Зайцева О.А.</t>
  </si>
  <si>
    <t>Игнатченко О.А.</t>
  </si>
  <si>
    <t>Кирейчева Н.И.</t>
  </si>
  <si>
    <t>Круглова Е.А.</t>
  </si>
  <si>
    <t>Потапенко И.А.</t>
  </si>
  <si>
    <t>Рыбина О.П.</t>
  </si>
  <si>
    <t>Миронова Л.А.</t>
  </si>
  <si>
    <t>Абрамова Н.С.</t>
  </si>
  <si>
    <t>МБОУ "Школа № 21"</t>
  </si>
  <si>
    <t>Куликова В.В.</t>
  </si>
  <si>
    <t>Ефимова О.В.</t>
  </si>
  <si>
    <t>Соколова Т.Н.</t>
  </si>
  <si>
    <t>Маструков  .С.</t>
  </si>
  <si>
    <t>Варенцов А.В.</t>
  </si>
  <si>
    <t>Двойникова О.М.</t>
  </si>
  <si>
    <t>МБОУ Школа №64</t>
  </si>
  <si>
    <t>Меркулова Н.А.</t>
  </si>
  <si>
    <t>Гусаров А.В.</t>
  </si>
  <si>
    <t>Новожилова С.А.</t>
  </si>
  <si>
    <t>Проскурина А.Г.</t>
  </si>
  <si>
    <t>Климкова Т.Ю.</t>
  </si>
  <si>
    <t>Меркулов Е.Ю.</t>
  </si>
  <si>
    <t>Полковникова Л.В.</t>
  </si>
  <si>
    <t>МБОУ "Школа № 66"</t>
  </si>
  <si>
    <t>Потапова Н.В.</t>
  </si>
  <si>
    <t>Маслова Н.М.</t>
  </si>
  <si>
    <t>Калачева Л.А.</t>
  </si>
  <si>
    <t>Мельникова И.В.</t>
  </si>
  <si>
    <t>Зиновьева А.М.</t>
  </si>
  <si>
    <t>МАОУ "Гимназия № 67"</t>
  </si>
  <si>
    <t>Новикова С.А.</t>
  </si>
  <si>
    <t>Постнова С.А.</t>
  </si>
  <si>
    <t>Ташлыкова Е.В.</t>
  </si>
  <si>
    <t>Турченко Е.Н.</t>
  </si>
  <si>
    <t>Большакова В.А.</t>
  </si>
  <si>
    <t>Королев Д.Ю.</t>
  </si>
  <si>
    <t>МБОУ "Школа № 69"</t>
  </si>
  <si>
    <t>Тимофеев А.В.</t>
  </si>
  <si>
    <t>Невоструева Е.А.</t>
  </si>
  <si>
    <t>Жукова Е.А.</t>
  </si>
  <si>
    <t>Бубнова Е.О.</t>
  </si>
  <si>
    <t>Силантьева М.В.</t>
  </si>
  <si>
    <t>Чехлова И.Ю.</t>
  </si>
  <si>
    <t>Тулаева Ю.В.</t>
  </si>
  <si>
    <t>Чуфыркина Н.В.</t>
  </si>
  <si>
    <t>МАОУ "Школа № 70 с углубленным изучением отдельных предметов"</t>
  </si>
  <si>
    <t>Русакова А.Н.</t>
  </si>
  <si>
    <t>Балясникова Ю.О.</t>
  </si>
  <si>
    <t>Корнева И.В.</t>
  </si>
  <si>
    <t>Патрогина Е.В.</t>
  </si>
  <si>
    <t>Степанова Д.М.</t>
  </si>
  <si>
    <t>Сюкова А.О.</t>
  </si>
  <si>
    <t>Северова М.А.</t>
  </si>
  <si>
    <t>МБОУ "Школа №73"</t>
  </si>
  <si>
    <t>Лапин В.П.</t>
  </si>
  <si>
    <t>Васильева Е.В.</t>
  </si>
  <si>
    <t>Аганина К.И.</t>
  </si>
  <si>
    <t>Беликова Е.В.</t>
  </si>
  <si>
    <t>Суздальцева Л.Ю.</t>
  </si>
  <si>
    <t>МАОУ "Школа № 74 с УИОП"</t>
  </si>
  <si>
    <t>Зеленова М.В.</t>
  </si>
  <si>
    <t>Гусева Е.В.</t>
  </si>
  <si>
    <t>Малькова Е.И.</t>
  </si>
  <si>
    <t>Новоселова Н.И.</t>
  </si>
  <si>
    <t>Суворкина Л.А.</t>
  </si>
  <si>
    <t>Фролкина А.А.</t>
  </si>
  <si>
    <t>Шибалова Ю.А.</t>
  </si>
  <si>
    <t>Сущева М.В.</t>
  </si>
  <si>
    <t>МБОУ "Лицей № 87 имени Л.И.Новиковой"</t>
  </si>
  <si>
    <t>Кулева С.В.</t>
  </si>
  <si>
    <t>Желаннова О.В.</t>
  </si>
  <si>
    <t>Халетова Е.В.</t>
  </si>
  <si>
    <t>Нефедова Т.В.</t>
  </si>
  <si>
    <t>Замазкин А.Е.</t>
  </si>
  <si>
    <t>Тимофеев В.Ю.</t>
  </si>
  <si>
    <t>Шалагин С.Е.</t>
  </si>
  <si>
    <t>Брыгина С.А.</t>
  </si>
  <si>
    <t>МБОУ "Школа № 93"</t>
  </si>
  <si>
    <t>Кузина О.Ю.</t>
  </si>
  <si>
    <t>Алексеева Д.М.</t>
  </si>
  <si>
    <t>Грязин С.В.</t>
  </si>
  <si>
    <t>Дикушева Т.М.</t>
  </si>
  <si>
    <t>Зорова Л.М.</t>
  </si>
  <si>
    <t>Кочетова Н.В.</t>
  </si>
  <si>
    <t>МБОУ "Школа № 115"</t>
  </si>
  <si>
    <t>Козлов Н.М.</t>
  </si>
  <si>
    <t>Ермилова Е.В.</t>
  </si>
  <si>
    <t>Евстифеева С.Г.</t>
  </si>
  <si>
    <t>Колосова Е.С.</t>
  </si>
  <si>
    <t>Малков Н.В.</t>
  </si>
  <si>
    <t>Андреев П.В.</t>
  </si>
  <si>
    <t>Семенова Ю.А.</t>
  </si>
  <si>
    <t>МАОУ «Школа № 118 с углубленным изучением отдельных предметов»</t>
  </si>
  <si>
    <t>Жукова Н.Н.</t>
  </si>
  <si>
    <t>Журавлева Н.К.</t>
  </si>
  <si>
    <t>Щукина Е.В.</t>
  </si>
  <si>
    <t>Красильникова О.И.</t>
  </si>
  <si>
    <t>Михеева С.А.</t>
  </si>
  <si>
    <t>Першин М.Ю.</t>
  </si>
  <si>
    <t>Хвалина Н.Ю.</t>
  </si>
  <si>
    <t>МАОУ "Школа № 139"</t>
  </si>
  <si>
    <t>Свиридова Л.А.</t>
  </si>
  <si>
    <t>Авдонина Т.А.</t>
  </si>
  <si>
    <t>Орлова О.А.</t>
  </si>
  <si>
    <t>Орлова А.А.</t>
  </si>
  <si>
    <t>Постникова В.В.</t>
  </si>
  <si>
    <t>Свиридов Н.И.</t>
  </si>
  <si>
    <t>Мамыкина Н.Г.</t>
  </si>
  <si>
    <t>Захарова И.И.</t>
  </si>
  <si>
    <t>МБОУ "Школа № 146"</t>
  </si>
  <si>
    <t>Яшнов И.С.</t>
  </si>
  <si>
    <t>Тихонова Е.Ю.</t>
  </si>
  <si>
    <t>Шилова А.А.</t>
  </si>
  <si>
    <t>МАОУ "Школа  № 149"</t>
  </si>
  <si>
    <t>Ашаева А.К.</t>
  </si>
  <si>
    <t>Прокофьева А.И.</t>
  </si>
  <si>
    <t>Чернева Н.А.</t>
  </si>
  <si>
    <t>Дружкова О.М.</t>
  </si>
  <si>
    <t>Вагина Н.А.</t>
  </si>
  <si>
    <t>Ежкова Т.Е.</t>
  </si>
  <si>
    <t>МАОУ "Школа № 172"</t>
  </si>
  <si>
    <t>Яганова И.В.</t>
  </si>
  <si>
    <t>Аладьина Е.В.</t>
  </si>
  <si>
    <t>Гитуляр М.В.</t>
  </si>
  <si>
    <t>Курнева Е.С.</t>
  </si>
  <si>
    <t>Яганов А.Л.</t>
  </si>
  <si>
    <t>Трубецкая О.Г.</t>
  </si>
  <si>
    <t>МАОУ "Школа № 178"</t>
  </si>
  <si>
    <t>Гундрова Н.Н.</t>
  </si>
  <si>
    <t>Рябков О.Ф.</t>
  </si>
  <si>
    <t>Черняева О.Н.</t>
  </si>
  <si>
    <t>Шмелева Л.Ю.</t>
  </si>
  <si>
    <t>Киселева  .Е.</t>
  </si>
  <si>
    <t>Гонтарева Е.А.</t>
  </si>
  <si>
    <t>МБУ ДО "ДЮСШ "Полет"</t>
  </si>
  <si>
    <t>Горохов П.А.</t>
  </si>
  <si>
    <t>МБУ ДО "ЦДТ Московского района"</t>
  </si>
  <si>
    <t>Помелова М.В.</t>
  </si>
  <si>
    <t>Власова Н.А.</t>
  </si>
  <si>
    <t>Молгачева Т.И.</t>
  </si>
  <si>
    <t>Маньшина-Баканова Е.И.</t>
  </si>
  <si>
    <t>МБДОУ "Детский сад №38"</t>
  </si>
  <si>
    <t>Чичварин М.Н.</t>
  </si>
  <si>
    <t>МБДОУ "Детский сад №40"</t>
  </si>
  <si>
    <t>Головачева Е.А.</t>
  </si>
  <si>
    <t>МБДОУ "Детский сад №73"</t>
  </si>
  <si>
    <t>Шулькина Н.Н.</t>
  </si>
  <si>
    <t>МБДОУ "Детский сад №74"</t>
  </si>
  <si>
    <t>Богоявленская М.М.</t>
  </si>
  <si>
    <t>МБДОУ "Детский сад №75"</t>
  </si>
  <si>
    <t>Большакова О.В.</t>
  </si>
  <si>
    <t>МБДОУ "Детский сад №76"</t>
  </si>
  <si>
    <t>Маркова Е.С.</t>
  </si>
  <si>
    <t>МБДОУ "Детский сад №83"</t>
  </si>
  <si>
    <t>Иванова Е.А.</t>
  </si>
  <si>
    <t>Одинцова Е.В.</t>
  </si>
  <si>
    <t>Снегирева С.Н.</t>
  </si>
  <si>
    <t>Гайдар И.М.</t>
  </si>
  <si>
    <t>МБДОУ "Детский сад №93"</t>
  </si>
  <si>
    <t>Кленова О.Г.</t>
  </si>
  <si>
    <t>Торохова Е.Н.</t>
  </si>
  <si>
    <t>Каткова Н.а.</t>
  </si>
  <si>
    <t>МБДОУ "Детский сад №94"</t>
  </si>
  <si>
    <t>Кривдина Г.В.</t>
  </si>
  <si>
    <t>Ракова Е.К.</t>
  </si>
  <si>
    <t>Скворцова Е.М.</t>
  </si>
  <si>
    <t>Богоратова Н.Л.</t>
  </si>
  <si>
    <t>МАДОУ "Детский сад № 100"</t>
  </si>
  <si>
    <t>Бухман Е.А.</t>
  </si>
  <si>
    <t>Кочинова Н.М.</t>
  </si>
  <si>
    <t>Дмитриева Л.Н.</t>
  </si>
  <si>
    <t>МБДОУ "Детский сад №115"</t>
  </si>
  <si>
    <t>Каталова Л.В.</t>
  </si>
  <si>
    <t>Горохова Т.А.</t>
  </si>
  <si>
    <t>Зубова Т.В.</t>
  </si>
  <si>
    <t>Мазина З.В.</t>
  </si>
  <si>
    <t>МБДОУ "Детский сад №141"</t>
  </si>
  <si>
    <t>Шумилова М.В.</t>
  </si>
  <si>
    <t>Зозуля О.П.</t>
  </si>
  <si>
    <t>Плясова Е.М.</t>
  </si>
  <si>
    <t>Суханова А.С.</t>
  </si>
  <si>
    <t>МБДОУ "Детский сад №147"</t>
  </si>
  <si>
    <t>Бекирова О.П.</t>
  </si>
  <si>
    <t>Сизова Е.Н.</t>
  </si>
  <si>
    <t>Крупник О.А.</t>
  </si>
  <si>
    <t>МБДОУ "Детский сад №156"</t>
  </si>
  <si>
    <t>Смирнова М.А.</t>
  </si>
  <si>
    <t>Заботина О.В.</t>
  </si>
  <si>
    <t>Усатова И.А.</t>
  </si>
  <si>
    <t>МБДОУ "Детский сад №180"</t>
  </si>
  <si>
    <t>Карпухова Н.Б.</t>
  </si>
  <si>
    <t>МБДОУ "Детский сад №199"</t>
  </si>
  <si>
    <t>Соснина И.П.</t>
  </si>
  <si>
    <t>Маркова О.Э.</t>
  </si>
  <si>
    <t>Полянская С.Г.</t>
  </si>
  <si>
    <t>МАДОУ "Детский сад № 212"</t>
  </si>
  <si>
    <t>Сюбаева О.И.</t>
  </si>
  <si>
    <t>Бритова Л.И.</t>
  </si>
  <si>
    <t>Вельмесева Я.С.</t>
  </si>
  <si>
    <t>Метелькова Н.В.</t>
  </si>
  <si>
    <t>Серова Т.Е.</t>
  </si>
  <si>
    <t>Смирнова Ю.М.</t>
  </si>
  <si>
    <t>МБДОУ "Детский сад №236"</t>
  </si>
  <si>
    <t>Важдаева И.Е.</t>
  </si>
  <si>
    <t>Разгуляева Е.А.</t>
  </si>
  <si>
    <t>Рязанова Е.Н.</t>
  </si>
  <si>
    <t>МБДОУ "Детский сад №272"</t>
  </si>
  <si>
    <t>Индюхина С.В.</t>
  </si>
  <si>
    <t>Валенцова С.С.</t>
  </si>
  <si>
    <t>МБДОУ "Детский сад №300"</t>
  </si>
  <si>
    <t>Калинкина Ю.С.</t>
  </si>
  <si>
    <t>МБДОУ "Детский сад №303"</t>
  </si>
  <si>
    <t>Мурзакаева И.М.</t>
  </si>
  <si>
    <t>Добролюбова Г.К.</t>
  </si>
  <si>
    <t>МБДОУ "Детский сад №304"</t>
  </si>
  <si>
    <t>Егорова Ж.С.</t>
  </si>
  <si>
    <t>Новикова И.А.</t>
  </si>
  <si>
    <t>Чиркова А.Е.</t>
  </si>
  <si>
    <t>МБДОУ "Детский сад №314"</t>
  </si>
  <si>
    <t>Табути С.Н.</t>
  </si>
  <si>
    <t>МБДОУ "Детский сад №318"</t>
  </si>
  <si>
    <t>Мельникова Т.А.</t>
  </si>
  <si>
    <t>Шутихина Е.В.</t>
  </si>
  <si>
    <t>Сорокина К. .</t>
  </si>
  <si>
    <t>Юрикова М.А.</t>
  </si>
  <si>
    <t>МБДОУ "Детский сад №319"</t>
  </si>
  <si>
    <t>Платова А.Г.</t>
  </si>
  <si>
    <t>МБДОУ "Детский сад №321"</t>
  </si>
  <si>
    <t>Глаголева И.В.</t>
  </si>
  <si>
    <t>Гречко И.С.</t>
  </si>
  <si>
    <t>Шишкина Л.В.</t>
  </si>
  <si>
    <t>МБДОУ "Детский сад №322"</t>
  </si>
  <si>
    <t>Стрижева Е.С. (декрет)</t>
  </si>
  <si>
    <t>Ушакова Ю.А.</t>
  </si>
  <si>
    <t>Зяблова С.А.</t>
  </si>
  <si>
    <t>Васильева А.В.</t>
  </si>
  <si>
    <t>МБДОУ "Детский сад №345"</t>
  </si>
  <si>
    <t>Парамонова А.А.</t>
  </si>
  <si>
    <t>Андрианова М.Б.</t>
  </si>
  <si>
    <t>Соловьева Т.В.</t>
  </si>
  <si>
    <t>МАДОУ "Детский сад №346"</t>
  </si>
  <si>
    <t>Колобова О.К.</t>
  </si>
  <si>
    <t>МБДОУ "Детский сад №355"</t>
  </si>
  <si>
    <t>Курмаева И.В.</t>
  </si>
  <si>
    <t>Белова О.Р.</t>
  </si>
  <si>
    <t>Соколова Е.Ю.</t>
  </si>
  <si>
    <t>МАДОУ "Детский сад №385"</t>
  </si>
  <si>
    <t>Никитина Е.Н.</t>
  </si>
  <si>
    <t>Каманина Ю.П.</t>
  </si>
  <si>
    <t>Осина Е.А.</t>
  </si>
  <si>
    <t>МАДОУ "Детский сад №390"</t>
  </si>
  <si>
    <t>Шалина А.А.</t>
  </si>
  <si>
    <t>Шмыкова Н.П.</t>
  </si>
  <si>
    <t>Колина Ю.Ю.</t>
  </si>
  <si>
    <t>МБДОУ "Детский сад №411"</t>
  </si>
  <si>
    <t>Баранова О.В.</t>
  </si>
  <si>
    <t>МБДОУ "Детский сад №417"</t>
  </si>
  <si>
    <t>Ладышкова М.В.</t>
  </si>
  <si>
    <t>Шамирзаева О.А.</t>
  </si>
  <si>
    <t>МБДОУ "Детский сад №452 "Родничок"</t>
  </si>
  <si>
    <t>Тонконог Л.М.</t>
  </si>
  <si>
    <t>Карамлина Ю.О.</t>
  </si>
  <si>
    <t>Касьянова Е.Е.</t>
  </si>
  <si>
    <t>Каримова Ж.Н.</t>
  </si>
  <si>
    <t>МБДОУ "Детский сад №470"</t>
  </si>
  <si>
    <t>Пазина А.А.</t>
  </si>
  <si>
    <t>МАДОУ "Детский сад № 184"</t>
  </si>
  <si>
    <t>Суетова Н.Ю.</t>
  </si>
  <si>
    <t>Яшнова А.А.</t>
  </si>
  <si>
    <t>Ревягина Т.А.</t>
  </si>
  <si>
    <t>Чиканина М.С.</t>
  </si>
  <si>
    <t>МАДОУ "Детский сад № 437"</t>
  </si>
  <si>
    <t>Манегина О.Д.</t>
  </si>
  <si>
    <t>Кривеншева Е.А.</t>
  </si>
  <si>
    <t>Юдина О.С.</t>
  </si>
  <si>
    <t>Рубцова А.Н.</t>
  </si>
  <si>
    <t>МБУ ДО ДООЦ "Лесной"</t>
  </si>
  <si>
    <t>Зубова Е.И.</t>
  </si>
  <si>
    <t>Панкова М.Э.</t>
  </si>
  <si>
    <t>МБОУ "Школа № 9"</t>
  </si>
  <si>
    <t>Жукова А.А.</t>
  </si>
  <si>
    <t>Васильченко Е.А.</t>
  </si>
  <si>
    <t>Ильина О.В.</t>
  </si>
  <si>
    <t>Малова Н.А.</t>
  </si>
  <si>
    <t>Честнова Е.И.</t>
  </si>
  <si>
    <t>МБОУ "Школа № 26"</t>
  </si>
  <si>
    <t>Соколова И.В.</t>
  </si>
  <si>
    <t>Колотушкина Е.В.</t>
  </si>
  <si>
    <t>Сорокина Е.Ю.</t>
  </si>
  <si>
    <t>Мардашова Н.А.</t>
  </si>
  <si>
    <t>Морозова Н.А.</t>
  </si>
  <si>
    <t>Тимофеева И.В.</t>
  </si>
  <si>
    <t>Бессмертнова Н.Н.</t>
  </si>
  <si>
    <t>МБОУ "Школа №27"</t>
  </si>
  <si>
    <t>Приданов Е.И.</t>
  </si>
  <si>
    <t>Боковенко А.С.</t>
  </si>
  <si>
    <t>Горская Н.Н.</t>
  </si>
  <si>
    <t>МБОУ "Школа №76"</t>
  </si>
  <si>
    <t>Кумина Е.С.</t>
  </si>
  <si>
    <t>Зотова А.А.</t>
  </si>
  <si>
    <t>Баранцева М.Р.</t>
  </si>
  <si>
    <t>Лосева Т.В.</t>
  </si>
  <si>
    <t>Благодинов А.В.</t>
  </si>
  <si>
    <t>Данилина З.Л.</t>
  </si>
  <si>
    <t>Мансурова А.Ю.</t>
  </si>
  <si>
    <t>Малова С.Н.</t>
  </si>
  <si>
    <t>МАОУ Школа №77</t>
  </si>
  <si>
    <t>Хохлова С.А.</t>
  </si>
  <si>
    <t>Панина Н.В.</t>
  </si>
  <si>
    <t>Полковникова О.А.</t>
  </si>
  <si>
    <t>Осинина А.Б.</t>
  </si>
  <si>
    <t>Ваганова Н.Н.</t>
  </si>
  <si>
    <t>Самылина Т.Ю.</t>
  </si>
  <si>
    <t>МАОУ "Школа № 78"</t>
  </si>
  <si>
    <t>Игнатьева О.В.</t>
  </si>
  <si>
    <t>Фомичева Е.П.</t>
  </si>
  <si>
    <t>Смирнова Т.К.</t>
  </si>
  <si>
    <t>Семеновых Ю.А.</t>
  </si>
  <si>
    <t>Филиппова Е.Е.</t>
  </si>
  <si>
    <t>МАОУ "Школа № 79 им.Н.А.Зайцева"</t>
  </si>
  <si>
    <t>Каславская Т.Н.</t>
  </si>
  <si>
    <t>Евдокимова Е.В.</t>
  </si>
  <si>
    <t>Елькина Ю.А.</t>
  </si>
  <si>
    <t>Захарова А.С.</t>
  </si>
  <si>
    <t>Климентьева Н.В.</t>
  </si>
  <si>
    <t>Коптелова М.А.</t>
  </si>
  <si>
    <t>Никонова И.В.</t>
  </si>
  <si>
    <t>Прокудин А.П.</t>
  </si>
  <si>
    <t>Сметова О.В.</t>
  </si>
  <si>
    <t>Чиликин И.Н.</t>
  </si>
  <si>
    <t>Римизова С.А.</t>
  </si>
  <si>
    <t>МАОУ "Гимназия №80"</t>
  </si>
  <si>
    <t>Винтер Л.М.</t>
  </si>
  <si>
    <t>Курицына Н.В.</t>
  </si>
  <si>
    <t>Миронова Е.Г.</t>
  </si>
  <si>
    <t>Мурысова Т.В.</t>
  </si>
  <si>
    <t>Игнатенко Е.В.</t>
  </si>
  <si>
    <t>Шигалова В.А.</t>
  </si>
  <si>
    <t>Аброшнова Е.Г.</t>
  </si>
  <si>
    <t>Горшкова Н.И.</t>
  </si>
  <si>
    <t>МАОУ "Школа № 81"</t>
  </si>
  <si>
    <t>Кнутов А.Н.</t>
  </si>
  <si>
    <t>Барковская О.Н.</t>
  </si>
  <si>
    <t>Колотилова С.Ю.</t>
  </si>
  <si>
    <t>Крылова И.Е.</t>
  </si>
  <si>
    <t>Маврина О.А.</t>
  </si>
  <si>
    <t>Сусорова О.А.</t>
  </si>
  <si>
    <t>Суханова М.Э.</t>
  </si>
  <si>
    <t>Левакова Е.Н.</t>
  </si>
  <si>
    <t>МАОУ "Лицей № 82"</t>
  </si>
  <si>
    <t>Говорова Н.Г.</t>
  </si>
  <si>
    <t>Варгина Н.Ю.</t>
  </si>
  <si>
    <t>Куприна Н.А.</t>
  </si>
  <si>
    <t>Горячева Ю.С.</t>
  </si>
  <si>
    <t>Бабаева Е.Е.</t>
  </si>
  <si>
    <t>Киселева М.М.</t>
  </si>
  <si>
    <t>Жохова Г.В.</t>
  </si>
  <si>
    <t>Чкалова И.С.</t>
  </si>
  <si>
    <t>МАОУ "Школа № 84"</t>
  </si>
  <si>
    <t>Минутина Т.Н.</t>
  </si>
  <si>
    <t>Курбатова Н.Ю.</t>
  </si>
  <si>
    <t>Гаранина Е.В.</t>
  </si>
  <si>
    <t>Руфанова Т.С.</t>
  </si>
  <si>
    <t>Герасимова О.С.</t>
  </si>
  <si>
    <t>Баталова Т.Н.</t>
  </si>
  <si>
    <t>МАОУ "Школа с углубленным изучением отдельных предметов №85"</t>
  </si>
  <si>
    <t>Мацкевич Т.Н.</t>
  </si>
  <si>
    <t>Брилевская Н.В.</t>
  </si>
  <si>
    <t>Никулина И.А.</t>
  </si>
  <si>
    <t>Никонова С.Н.</t>
  </si>
  <si>
    <t>Зайцева Е.А.</t>
  </si>
  <si>
    <t>Мардашов А.В.</t>
  </si>
  <si>
    <t>Скворцова А.В.</t>
  </si>
  <si>
    <t>МБОУ "Школа № 117"</t>
  </si>
  <si>
    <t>Феоктистова Т.А.</t>
  </si>
  <si>
    <t>Айдаркина Л.В.</t>
  </si>
  <si>
    <t>Барышева О.А.</t>
  </si>
  <si>
    <t>Гаврилова И.М.</t>
  </si>
  <si>
    <t>Измайлова И.Н.</t>
  </si>
  <si>
    <t>Крецул М.А.</t>
  </si>
  <si>
    <t>Разумов Н.Е.</t>
  </si>
  <si>
    <t>Феоктистова О.О.</t>
  </si>
  <si>
    <t>МБОУ "Школа № 141"</t>
  </si>
  <si>
    <t>Маркина И.Ю.</t>
  </si>
  <si>
    <t>Волкова Н.Н.</t>
  </si>
  <si>
    <t>Шишлова Д.А.</t>
  </si>
  <si>
    <t>Старостина Н.В.</t>
  </si>
  <si>
    <t>Марова М.Ю.</t>
  </si>
  <si>
    <t>Зарудаева Ю.А.</t>
  </si>
  <si>
    <t>МАОУ "Школа № 156 им. Б.И. Рябцева"</t>
  </si>
  <si>
    <t>Зудихина О.Н.</t>
  </si>
  <si>
    <t>Вилкова А.С.</t>
  </si>
  <si>
    <t>Неледова Н.В.</t>
  </si>
  <si>
    <t>Араева Т.В.</t>
  </si>
  <si>
    <t>Воронкова И.А.</t>
  </si>
  <si>
    <t>Анисимова Е.А.</t>
  </si>
  <si>
    <t>МАОУ "Школа с углубленным изучением отдельных предметов № 183 имени Р. Алексеева"</t>
  </si>
  <si>
    <t>Горячкина И.В.</t>
  </si>
  <si>
    <t>Конева В.Ф.</t>
  </si>
  <si>
    <t>Козловцева Н.В.</t>
  </si>
  <si>
    <t>Горячев Е.А.</t>
  </si>
  <si>
    <t>Ерофеева Н.В.</t>
  </si>
  <si>
    <t>Тараканова Т.А.</t>
  </si>
  <si>
    <t>Тараканов А.А.</t>
  </si>
  <si>
    <t>Фуфаева Ж.Ю.</t>
  </si>
  <si>
    <t>Долгова М.Г.</t>
  </si>
  <si>
    <t>МАДОУ "Детский сад №28"</t>
  </si>
  <si>
    <t>Романова Н.А.</t>
  </si>
  <si>
    <t>Трушина Е.Ю.</t>
  </si>
  <si>
    <t>Румянцева И.В.</t>
  </si>
  <si>
    <t>Шеварошкина Е.А.</t>
  </si>
  <si>
    <t>Ломаченко А.С.</t>
  </si>
  <si>
    <t>МАДОУ "Детский сад №52 "Ладушки"</t>
  </si>
  <si>
    <t>Павлова И.В.</t>
  </si>
  <si>
    <t>Панькина И.А.</t>
  </si>
  <si>
    <t>Кулакова Е.А.</t>
  </si>
  <si>
    <t>МБДОУ "Детский сад № 60"</t>
  </si>
  <si>
    <t>Коновалова Е.А.</t>
  </si>
  <si>
    <t>Шишкина О.Н.</t>
  </si>
  <si>
    <t>МБДОУ "Детский сад № 77 "Василек"</t>
  </si>
  <si>
    <t>Пугач И.А.</t>
  </si>
  <si>
    <t>Варламова Т.Л.</t>
  </si>
  <si>
    <t>Деревянкина Н.В.</t>
  </si>
  <si>
    <t>МАДОУ "Детский сад 95"</t>
  </si>
  <si>
    <t>Суркова О.В.</t>
  </si>
  <si>
    <t>Баева С.А.</t>
  </si>
  <si>
    <t>Рукавишникова И.С.</t>
  </si>
  <si>
    <t>МАДОУ "Детский сад №96 "</t>
  </si>
  <si>
    <t>Пушкарь Т.Г.</t>
  </si>
  <si>
    <t>Федиченко Е.В.</t>
  </si>
  <si>
    <t>Хренова Е.А.</t>
  </si>
  <si>
    <t>МБДОУ "Детский сад № 98"</t>
  </si>
  <si>
    <t>Демина Ж.В.</t>
  </si>
  <si>
    <t>Благина Е.В.</t>
  </si>
  <si>
    <t>Шульпина М.В.</t>
  </si>
  <si>
    <t>МБДОУ "Детский сад № 99"</t>
  </si>
  <si>
    <t>Козина Л.А.</t>
  </si>
  <si>
    <t>Егорова Н.И.</t>
  </si>
  <si>
    <t>Васина Т.В.</t>
  </si>
  <si>
    <t>МБДОУ "Детский сад № 101"</t>
  </si>
  <si>
    <t>Борисова Н.Б.</t>
  </si>
  <si>
    <t>Ди-Ленардо Е.С.</t>
  </si>
  <si>
    <t>Меркурьева С.В.</t>
  </si>
  <si>
    <t>МБДОУ "Детский сад №102"</t>
  </si>
  <si>
    <t>Меркушева Е.Ю.</t>
  </si>
  <si>
    <t>Стручкова Ю.Г.</t>
  </si>
  <si>
    <t>Шипанова И.В.</t>
  </si>
  <si>
    <t>МБДОУ "Детский сад №144 "</t>
  </si>
  <si>
    <t>Асауленко О.Я.</t>
  </si>
  <si>
    <t>МАДОУ "Детский сад №177 "</t>
  </si>
  <si>
    <t>Овчарова Е.В.</t>
  </si>
  <si>
    <t>Шеменева Л.Ю.</t>
  </si>
  <si>
    <t>Юнцевич Н.Н.</t>
  </si>
  <si>
    <t xml:space="preserve">МАДОУ "Детский сад №190 </t>
  </si>
  <si>
    <t>Силантьева С.Н.</t>
  </si>
  <si>
    <t>Кутасова Н.В.</t>
  </si>
  <si>
    <t>Воробьева И.В.</t>
  </si>
  <si>
    <t>МБДОУ "Детский сад №211</t>
  </si>
  <si>
    <t>Прокопович В.А.</t>
  </si>
  <si>
    <t>МБДОУ "Детский сад № 215 "Калинка"</t>
  </si>
  <si>
    <t>Пробченкова Т.Н.</t>
  </si>
  <si>
    <t>МАДОУ "Детский сад № 229 "Дельфин"</t>
  </si>
  <si>
    <t>Москалева Н.В.</t>
  </si>
  <si>
    <t>Бушуева И.Н.</t>
  </si>
  <si>
    <t>Вишневская Н.А.</t>
  </si>
  <si>
    <t>МБДОУ "Детский сад №270"</t>
  </si>
  <si>
    <t>Бокарева М.М.</t>
  </si>
  <si>
    <t>Краснова М.П.</t>
  </si>
  <si>
    <t>МБДОУ "Детский сад № 301"</t>
  </si>
  <si>
    <t>Чивиткина Л.Н.</t>
  </si>
  <si>
    <t>МБДОУ "Детский сад № 323 "Сказка"</t>
  </si>
  <si>
    <t>Комарова Е.Ю.</t>
  </si>
  <si>
    <t>Григорьева М.Н.</t>
  </si>
  <si>
    <t>Косян Л.С.</t>
  </si>
  <si>
    <t>Дергунова Т.В.</t>
  </si>
  <si>
    <t>МАДОУ "Детский сад № 332 "Березка"</t>
  </si>
  <si>
    <t>Козина Н.С.</t>
  </si>
  <si>
    <t>Лучникова Н.В.</t>
  </si>
  <si>
    <t>Ларина Н.Б.</t>
  </si>
  <si>
    <t>МБДОУ "Детский сад № 360 "Аленушка"</t>
  </si>
  <si>
    <t>Синева С.Н.</t>
  </si>
  <si>
    <t>МБДОУ детский сад № 363 "Камертон"</t>
  </si>
  <si>
    <t>Панкова И.П.</t>
  </si>
  <si>
    <t>МБДОУ "Детский сад № 364 "Звездочка "</t>
  </si>
  <si>
    <t>Лосева Е.Н.</t>
  </si>
  <si>
    <t>Подолинская Л.Е.</t>
  </si>
  <si>
    <t>Блинова А.В.</t>
  </si>
  <si>
    <t>МБДОУ "Детский сад №365"</t>
  </si>
  <si>
    <t>Кормщикова О.А.</t>
  </si>
  <si>
    <t>Абакумова Н.А.</t>
  </si>
  <si>
    <t>Шурыгина И.П.</t>
  </si>
  <si>
    <t>МАДОУ "Детский сад №382 "Кораблик"</t>
  </si>
  <si>
    <t>Ярцева Э.А.</t>
  </si>
  <si>
    <t>Лобанчиков А.В.</t>
  </si>
  <si>
    <t>Романова Н.М.</t>
  </si>
  <si>
    <t>МБДОУ "Детский сад № 388"</t>
  </si>
  <si>
    <t>Дрягина О.В.</t>
  </si>
  <si>
    <t>Воробьева Ю.А.</t>
  </si>
  <si>
    <t>Гроздова О.Н.</t>
  </si>
  <si>
    <t>МБДОУ "Детский сад № 391"</t>
  </si>
  <si>
    <t>Вершинина Е.Г.</t>
  </si>
  <si>
    <t>Романов М.В.</t>
  </si>
  <si>
    <t>Комиссарова А.С.</t>
  </si>
  <si>
    <t>Зальвовская Д.С.</t>
  </si>
  <si>
    <t>МАДОУ "Детский сад № 393 "</t>
  </si>
  <si>
    <t>Прокофьева Е.В.</t>
  </si>
  <si>
    <t>Чернышова А.А.</t>
  </si>
  <si>
    <t>Стеньшина Н.Е.</t>
  </si>
  <si>
    <t>МАДОУ "Детский сад № 394"</t>
  </si>
  <si>
    <t>Скобелева Н.А.</t>
  </si>
  <si>
    <t>Ерина С.А.</t>
  </si>
  <si>
    <t>Ложакова Т.В.</t>
  </si>
  <si>
    <t>МБДОУ "Детский сад "396 "Подсолнушек"</t>
  </si>
  <si>
    <t>Яготина Е.Н.</t>
  </si>
  <si>
    <t>Малахова Н.А.</t>
  </si>
  <si>
    <t>Новикова А.Е.</t>
  </si>
  <si>
    <t>МАДОУ "Детский сад № 402 "Золотая рыбка"</t>
  </si>
  <si>
    <t>Изделиева Н.Н.</t>
  </si>
  <si>
    <t>Малышева И.А.</t>
  </si>
  <si>
    <t>Небаба Е.В.</t>
  </si>
  <si>
    <t>МАДОУ "Детский сад № 421"</t>
  </si>
  <si>
    <t>Емельяненко Е.М.</t>
  </si>
  <si>
    <t>Голубина Д.В.</t>
  </si>
  <si>
    <t>Марченко В.А.</t>
  </si>
  <si>
    <t>МАДОУ "Детский сад № 450"</t>
  </si>
  <si>
    <t>Гладкова Н.Е.</t>
  </si>
  <si>
    <t>Иванова А.В.</t>
  </si>
  <si>
    <t>Савинова С.Б.</t>
  </si>
  <si>
    <t>Харламова Г.А.</t>
  </si>
  <si>
    <t>МАДОУ  № 456</t>
  </si>
  <si>
    <t>Ясырева Н.В.</t>
  </si>
  <si>
    <t>Захарова Е.А.</t>
  </si>
  <si>
    <t>Крылова К.В.</t>
  </si>
  <si>
    <t>МБДОУ "Детский сад №457</t>
  </si>
  <si>
    <t>Кондрашова М.Н.</t>
  </si>
  <si>
    <t>Шаманина И.А.</t>
  </si>
  <si>
    <t>МАДОУ "Детский сад № 460"</t>
  </si>
  <si>
    <t>Дворянцева С.В.</t>
  </si>
  <si>
    <t>Выборнова Н.И.</t>
  </si>
  <si>
    <t>Шибалкина С.Ю.</t>
  </si>
  <si>
    <t>МБДОУ "Детский сад № 467"</t>
  </si>
  <si>
    <t>Калашникова А.Н.</t>
  </si>
  <si>
    <t>МАДОУ "Детский сад № 464 "Лукоморье"</t>
  </si>
  <si>
    <t>Телятникова И.Н.</t>
  </si>
  <si>
    <t>Люлина К.В.</t>
  </si>
  <si>
    <t>Серебрянникова Ю.А.</t>
  </si>
  <si>
    <t>Нестерова Т.А.</t>
  </si>
  <si>
    <t xml:space="preserve">МБУ ДО "Детский (подростковый) центр "Агнес" </t>
  </si>
  <si>
    <t>Павлова Н.В.</t>
  </si>
  <si>
    <t>Курулюк А.П.</t>
  </si>
  <si>
    <t>Морозова Е.Б.</t>
  </si>
  <si>
    <t>Ульянова И.А.</t>
  </si>
  <si>
    <t>Напылова Н.Ю.</t>
  </si>
  <si>
    <t>МБУ ДО "Детский оздоровительно-образовательный (профильный) центр "Александровка"</t>
  </si>
  <si>
    <t>Кузина Н.Г.</t>
  </si>
  <si>
    <t>Шмырова С.А.</t>
  </si>
  <si>
    <t>Волгутов Н.Н.</t>
  </si>
  <si>
    <t>Барыкин В.С.</t>
  </si>
  <si>
    <t>МБУ "ДО ЦДТ Сормовского района"</t>
  </si>
  <si>
    <t>Папилина И.В.</t>
  </si>
  <si>
    <t>Афанасьева Е.Е.</t>
  </si>
  <si>
    <t>Валюгина Е.В.</t>
  </si>
  <si>
    <t>Ерискина Н.Б.</t>
  </si>
  <si>
    <t>Жданова С.А.</t>
  </si>
  <si>
    <t>Комраков Н.Ю.</t>
  </si>
  <si>
    <t>Новосельцева О.В.</t>
  </si>
  <si>
    <t>Уланов Д.Ю.</t>
  </si>
  <si>
    <t>Шувалов А.В.</t>
  </si>
  <si>
    <t>МАО "ДО Центр профессионального развития"</t>
  </si>
  <si>
    <t>Буланов А.В.</t>
  </si>
  <si>
    <t>Шарова М.В.</t>
  </si>
  <si>
    <t>Шестакова Д.Д.</t>
  </si>
  <si>
    <t>Шинкарева М.Г.</t>
  </si>
  <si>
    <t>МБУ ДО "ДМШ № 11 им.Б.А.Мокроусова"</t>
  </si>
  <si>
    <t>Собгайда В.А.</t>
  </si>
  <si>
    <t>Жаворонкова О.Г.</t>
  </si>
  <si>
    <t>Каминская Л.Р.</t>
  </si>
  <si>
    <t>МБУ ДО "ДМШ № 12 им. П.И. Чайковского"</t>
  </si>
  <si>
    <t>Гурьянова О.К.</t>
  </si>
  <si>
    <t>Елисеенко Е.Н.</t>
  </si>
  <si>
    <t>Зиброва Т.Л.</t>
  </si>
  <si>
    <t>Фролова Е.Н.</t>
  </si>
  <si>
    <t>МБУ ДО "ДМШ №17 им. Александра Цфасмана"</t>
  </si>
  <si>
    <t>Бунегин В.А.</t>
  </si>
  <si>
    <t>Никольская М.Г.</t>
  </si>
  <si>
    <t>Волковская Т.И.</t>
  </si>
  <si>
    <t>МБУ ДО " ДХШ №2"</t>
  </si>
  <si>
    <t>Дятлова И.В.</t>
  </si>
  <si>
    <t>Еремин С.М.</t>
  </si>
  <si>
    <t>Павленко Ю.П.</t>
  </si>
  <si>
    <t>МБУ ДО "ДХШ №3"</t>
  </si>
  <si>
    <t>Паламодов П.А.</t>
  </si>
  <si>
    <t>Касандина С.А.</t>
  </si>
  <si>
    <t>Дорофеева М.А.</t>
  </si>
  <si>
    <t>Сысоева И.Ю.</t>
  </si>
  <si>
    <t>МКУК ЦБС Московского района</t>
  </si>
  <si>
    <t>Захарычева И.А.</t>
  </si>
  <si>
    <t>Страхова В.В.</t>
  </si>
  <si>
    <t>Пономаренко И.Г.</t>
  </si>
  <si>
    <t>МКУК ЦБС Сормовского района</t>
  </si>
  <si>
    <t>Застело З.М.</t>
  </si>
  <si>
    <t>Цирулева И.М.</t>
  </si>
  <si>
    <t>МКУК ЦГДБ им. А.М. Горького</t>
  </si>
  <si>
    <t>Шехалева Н.В.</t>
  </si>
  <si>
    <t>МБУК «Музейно-выставочный центр «Микула»</t>
  </si>
  <si>
    <t>Обидор О.Г.</t>
  </si>
  <si>
    <t>МАУК «ДК им. С.Орджоникидзе»</t>
  </si>
  <si>
    <t>Гузий А.А.</t>
  </si>
  <si>
    <t>Архипов А.С.</t>
  </si>
  <si>
    <t>Бородич Т.В.</t>
  </si>
  <si>
    <t>Лебедева Л.А.</t>
  </si>
  <si>
    <t>МБУК ОДЦ «Надежда»</t>
  </si>
  <si>
    <t>Сорокина Г.А.</t>
  </si>
  <si>
    <t>Воробьева Ю.Е.</t>
  </si>
  <si>
    <t>Фадеева Н.В.</t>
  </si>
  <si>
    <t>Рыженкова Н.В.</t>
  </si>
  <si>
    <t>МБОУ ДО СШОР № 7 по баскетболу</t>
  </si>
  <si>
    <t>Чадов А.С.</t>
  </si>
  <si>
    <t>Крючкова И.В.</t>
  </si>
  <si>
    <t>Звездкина С.Л.</t>
  </si>
  <si>
    <t>Роганов А.В.</t>
  </si>
  <si>
    <t>МБОУ ДО СШ «ДС «Заречье»</t>
  </si>
  <si>
    <t>Голышев Н.И.</t>
  </si>
  <si>
    <t>Лабутина Н.А.</t>
  </si>
  <si>
    <t>Паулкин Г.Е.</t>
  </si>
  <si>
    <t>Фирсова Е.А.</t>
  </si>
  <si>
    <t>Тихонова В.В.</t>
  </si>
  <si>
    <t>МАОУ ДО СШОР № 4 по волейболу</t>
  </si>
  <si>
    <t>Громов А.Н.</t>
  </si>
  <si>
    <t>Никитина И.Н.</t>
  </si>
  <si>
    <t>Мишина И.В.</t>
  </si>
  <si>
    <t>Юмин М.Е.</t>
  </si>
  <si>
    <t>МБОУ ДО СШ "Сормово" им.Ю.П.Круглова</t>
  </si>
  <si>
    <t>Ерофеев Ю.А.</t>
  </si>
  <si>
    <t>Рабазова Т.М.</t>
  </si>
  <si>
    <t>Самойлова М.А.</t>
  </si>
  <si>
    <t>Киссер В.В.</t>
  </si>
  <si>
    <t>Чеблукова Г.И.</t>
  </si>
  <si>
    <t>Журавлева И.С.</t>
  </si>
  <si>
    <t>МБОУ ДО "СШ "Нижегородец"</t>
  </si>
  <si>
    <t>Начальник</t>
  </si>
  <si>
    <t>Аникин М.Г.</t>
  </si>
  <si>
    <t>Заместитель начальника</t>
  </si>
  <si>
    <t>Ширяева А.С.</t>
  </si>
  <si>
    <t>Кочеткова Н.Е.</t>
  </si>
  <si>
    <t>Ерышова Н.М.</t>
  </si>
  <si>
    <t>Маринина А.М.</t>
  </si>
  <si>
    <t>Никонова Н.Ф.</t>
  </si>
  <si>
    <t xml:space="preserve">Директор сооружения </t>
  </si>
  <si>
    <t>Денисов А.Г.</t>
  </si>
  <si>
    <t>Лебедев С.С.</t>
  </si>
  <si>
    <t>Кубрин А.В.</t>
  </si>
  <si>
    <t>Тарнавская А.А.</t>
  </si>
  <si>
    <t>МАОУ ДО СШ "Дворец спорта Юность"</t>
  </si>
  <si>
    <t>Папава Н.М.</t>
  </si>
  <si>
    <t>Первый заместитель директора</t>
  </si>
  <si>
    <t>Зарубин Е.В.</t>
  </si>
  <si>
    <t>Панягин А.В.</t>
  </si>
  <si>
    <t>Левачев А.Е.</t>
  </si>
  <si>
    <t>Буцкая Е.Ю.</t>
  </si>
  <si>
    <t>Ушакова - Славолюбова О.А.</t>
  </si>
  <si>
    <t>Кипа Е.А.</t>
  </si>
  <si>
    <t>Силина И.Г.</t>
  </si>
  <si>
    <t>Воронина Е.Н.</t>
  </si>
  <si>
    <t>Ершов Д.Е.</t>
  </si>
  <si>
    <t>Стукалова О.А.</t>
  </si>
  <si>
    <t>Логинова Н.В.</t>
  </si>
  <si>
    <t>Чернышев А.С.</t>
  </si>
  <si>
    <t>Форшток Т.Е.</t>
  </si>
  <si>
    <t>Якасова Г.А.</t>
  </si>
  <si>
    <t>Шемаев В.В.</t>
  </si>
  <si>
    <t>Самсонова М.Г.</t>
  </si>
  <si>
    <t>Морозова О.Н.</t>
  </si>
  <si>
    <t>Контрош З.В.</t>
  </si>
  <si>
    <t>Глухова Ю.Н.</t>
  </si>
  <si>
    <t>Голубева Т.В.</t>
  </si>
  <si>
    <t>Губченко М.Б.</t>
  </si>
  <si>
    <t>Музина Е.С.</t>
  </si>
  <si>
    <t>Сорокин А.Г.</t>
  </si>
  <si>
    <t>Зайцева Л.Н.</t>
  </si>
  <si>
    <t>Гордеева Е.В.</t>
  </si>
  <si>
    <t>Горюнова С.В.</t>
  </si>
  <si>
    <t>Беликова О.А.</t>
  </si>
  <si>
    <t>Востокова О.М.</t>
  </si>
  <si>
    <t>Родионова О.А.</t>
  </si>
  <si>
    <t>Кораллова И.Г.</t>
  </si>
  <si>
    <t>Комиссарова Е.А.</t>
  </si>
  <si>
    <t>Ватутина И.К.</t>
  </si>
  <si>
    <t>Зайцев В.Б.</t>
  </si>
  <si>
    <t>Галкина Н.И.</t>
  </si>
  <si>
    <t>Крылова С.Ф.</t>
  </si>
  <si>
    <t>Пазушкина М.Е.</t>
  </si>
  <si>
    <t>Роман Н.В.</t>
  </si>
  <si>
    <t>Сычева О.А.</t>
  </si>
  <si>
    <t>Ветрова О.Ю.</t>
  </si>
  <si>
    <t>Бурова Н.В.</t>
  </si>
  <si>
    <t>Мякишева С.Ю.</t>
  </si>
  <si>
    <t>Колесников В.Г.</t>
  </si>
  <si>
    <t>Басова С.К.</t>
  </si>
  <si>
    <t>Молева М.В.</t>
  </si>
  <si>
    <t>Фокина О.В.</t>
  </si>
  <si>
    <t>Игошина А.И.</t>
  </si>
  <si>
    <t>Лапшина Е.П.</t>
  </si>
  <si>
    <t>Осипова Т.С.</t>
  </si>
  <si>
    <t>Пчелина И.Г.</t>
  </si>
  <si>
    <t>Конькова Е.В.</t>
  </si>
  <si>
    <t>Феофанова Е.А.</t>
  </si>
  <si>
    <t>Миронова В.И.</t>
  </si>
  <si>
    <t>Шевелева Т.А.</t>
  </si>
  <si>
    <t>Курепчиков П.С.</t>
  </si>
  <si>
    <t>Петухова Е.В.</t>
  </si>
  <si>
    <t>Губина Л.В.</t>
  </si>
  <si>
    <t>Веденеева С.В.</t>
  </si>
  <si>
    <t>Ахметова А.Я.</t>
  </si>
  <si>
    <t>Андреева И.В.</t>
  </si>
  <si>
    <t>Смеловский Ю.М.</t>
  </si>
  <si>
    <t>Штурмина Л.Н.</t>
  </si>
  <si>
    <t>Гришина М.М.</t>
  </si>
  <si>
    <t>Ушаков С.В.</t>
  </si>
  <si>
    <t>Фалина Т.А.</t>
  </si>
  <si>
    <t>Крицина И.С.</t>
  </si>
  <si>
    <t>Градова О.А.</t>
  </si>
  <si>
    <t>Егоров М.Н.</t>
  </si>
  <si>
    <t>Гуськов Н.В.</t>
  </si>
  <si>
    <t>Дашин А.В.</t>
  </si>
  <si>
    <t>Ситнова Н.А.</t>
  </si>
  <si>
    <t>Моторина Л.Ю.</t>
  </si>
  <si>
    <t>Гаврилов С.С.</t>
  </si>
  <si>
    <t>Середа О.М.</t>
  </si>
  <si>
    <t>Цыганова Н.М.</t>
  </si>
  <si>
    <t>Дмитриевская Г.А.</t>
  </si>
  <si>
    <t>Новикова Е.П.</t>
  </si>
  <si>
    <t>Ерышева Е.В.</t>
  </si>
  <si>
    <t>Бугров Е.М.</t>
  </si>
  <si>
    <t>Говорухин С.М.</t>
  </si>
  <si>
    <t>Дорофеева Л.В.</t>
  </si>
  <si>
    <t>Музина Т.А.</t>
  </si>
  <si>
    <t>Бороденко В.Е.</t>
  </si>
  <si>
    <t>Чекалина Е.А.</t>
  </si>
  <si>
    <t>Назарова Ж.С.</t>
  </si>
  <si>
    <t>Муромцева Г.А.</t>
  </si>
  <si>
    <t>Калякина Т.А.</t>
  </si>
  <si>
    <t>Теплова О.В.</t>
  </si>
  <si>
    <t>Зияева Х.А.</t>
  </si>
  <si>
    <t>Карташев К.А.</t>
  </si>
  <si>
    <t>Шалина О.В.</t>
  </si>
  <si>
    <t>Коровин Н.Н.</t>
  </si>
  <si>
    <t>Бакулин Д.А.</t>
  </si>
  <si>
    <t>Миндрин С.В.</t>
  </si>
  <si>
    <t>Рогова О.А.</t>
  </si>
  <si>
    <t>Горшенкова И.С.</t>
  </si>
  <si>
    <t>Горшкова В.В.</t>
  </si>
  <si>
    <t>Горшкова В.А.</t>
  </si>
  <si>
    <t>Рожкова Н.В.</t>
  </si>
  <si>
    <t>Бакеева Ю.Н.</t>
  </si>
  <si>
    <t>Шалаева Н.А.</t>
  </si>
  <si>
    <t>Коновалов Д.И.</t>
  </si>
  <si>
    <t>Груничева С.Н.</t>
  </si>
  <si>
    <t>Седов И.А.</t>
  </si>
  <si>
    <t>Малахова Н.В.</t>
  </si>
  <si>
    <t>Горева М.В.</t>
  </si>
  <si>
    <t>Балуев А.Г.</t>
  </si>
  <si>
    <t>Палагина Ю.В.</t>
  </si>
  <si>
    <t>Мордвинов В.М.</t>
  </si>
  <si>
    <t>Сивакина Т.В.</t>
  </si>
  <si>
    <t>Рассадина Н.А.</t>
  </si>
  <si>
    <t>Шафиева А.В.</t>
  </si>
  <si>
    <t>Смирнова Е.С.</t>
  </si>
  <si>
    <t>Стрижак Д.В.</t>
  </si>
  <si>
    <t>Тимченко И.Н.</t>
  </si>
  <si>
    <t>Колпикова С.Л.</t>
  </si>
  <si>
    <t>Щербак И.С.</t>
  </si>
  <si>
    <t>Ефимов В.С.</t>
  </si>
  <si>
    <t>Алиев М.А.</t>
  </si>
  <si>
    <t>Агапова Н.С.</t>
  </si>
  <si>
    <t>Чернышева Е.Ю.</t>
  </si>
  <si>
    <t>Серебринникова Л.Н.</t>
  </si>
  <si>
    <t>Захарова А.Н.</t>
  </si>
  <si>
    <t>Коробкова Н.В.</t>
  </si>
  <si>
    <t>Шулакова С.Ю.</t>
  </si>
  <si>
    <t>Хилова Т.А.</t>
  </si>
  <si>
    <t>Христов А.С.</t>
  </si>
  <si>
    <t>Марусич А.К.</t>
  </si>
  <si>
    <t>Старостина Н.А.</t>
  </si>
  <si>
    <t>Клюкин С.В.</t>
  </si>
  <si>
    <t>Кадеркаева М.А.</t>
  </si>
  <si>
    <t>Поддымников-Гордеев В.В.</t>
  </si>
  <si>
    <t>Мартынова А.В.</t>
  </si>
  <si>
    <t>Кожарина А.Ю.</t>
  </si>
  <si>
    <t>Сонина М.В.</t>
  </si>
  <si>
    <t>Крутов А.А.</t>
  </si>
  <si>
    <t>Бурмистров А.А.</t>
  </si>
  <si>
    <t>Мазунов А.В.</t>
  </si>
  <si>
    <t>Фонарева  О.В.</t>
  </si>
  <si>
    <t>Петухова О.Ю.</t>
  </si>
  <si>
    <t>Гречина Н.Б.</t>
  </si>
  <si>
    <t>Заведующий филиалом</t>
  </si>
  <si>
    <t>Макаров А.Н.</t>
  </si>
  <si>
    <t>Муниципальное автономное учреждение "Муниципальный центр "Надежда"</t>
  </si>
  <si>
    <t>Банков Н.С.</t>
  </si>
  <si>
    <t>113394,17</t>
  </si>
  <si>
    <t>Брагов А.А.</t>
  </si>
  <si>
    <t>101768,15</t>
  </si>
  <si>
    <t>Булулуков М.Ю.</t>
  </si>
  <si>
    <t>50446,44</t>
  </si>
  <si>
    <t>Рыпина Т.М.</t>
  </si>
  <si>
    <t>105988,36</t>
  </si>
  <si>
    <t>Муниципальное бюджетное учреждение "Городской Дом ветеранов"</t>
  </si>
  <si>
    <t>Колосов Н.А.</t>
  </si>
  <si>
    <t>41532,94</t>
  </si>
  <si>
    <t>Муниципальное бюджетное учреждение  здравоохранения "Молочная кухня"</t>
  </si>
  <si>
    <t>Пороховой Е.В.</t>
  </si>
  <si>
    <t>222359,47</t>
  </si>
  <si>
    <t>Гуренко О.С.</t>
  </si>
  <si>
    <t>140202,42</t>
  </si>
  <si>
    <t>Сабова Ю.А.</t>
  </si>
  <si>
    <t>150018,13</t>
  </si>
  <si>
    <t>Баканова Н.В.</t>
  </si>
  <si>
    <t>175986,73</t>
  </si>
  <si>
    <t>Ковенкова Е.А.</t>
  </si>
  <si>
    <t>145156,88</t>
  </si>
  <si>
    <t>Баева С.П.</t>
  </si>
  <si>
    <t>149332,09</t>
  </si>
  <si>
    <t xml:space="preserve">Муниципальное казенное учреждение города Нижнего Новгорода "Управление гражданской обороны и чрезвычайных ситуаций города Нижнего Новгорода" </t>
  </si>
  <si>
    <t>Михайлов С.А.</t>
  </si>
  <si>
    <t>78226</t>
  </si>
  <si>
    <t>Дорожкин Н.Н.</t>
  </si>
  <si>
    <t>73305,00</t>
  </si>
  <si>
    <t>Ковалева О.В.</t>
  </si>
  <si>
    <t>74888,00</t>
  </si>
  <si>
    <t>Муниципальное казенное учреждение "Управление инженерной защиты территорий города Нижнего Новгорода"</t>
  </si>
  <si>
    <t>Николаев А.С.</t>
  </si>
  <si>
    <t>131396,69</t>
  </si>
  <si>
    <t>Янченко М.А.</t>
  </si>
  <si>
    <t>112497,29</t>
  </si>
  <si>
    <t>Хрупкина Ю.В.</t>
  </si>
  <si>
    <t>123791,20</t>
  </si>
  <si>
    <t xml:space="preserve">Муниципальное казенное учреждение "Комитет охраны окружающей среды и природных ресурсов города Нижнего Новгорода" </t>
  </si>
  <si>
    <t>Глазов А.А.</t>
  </si>
  <si>
    <t>118150,31</t>
  </si>
  <si>
    <t>Сидельник А.А.</t>
  </si>
  <si>
    <t>106507,07</t>
  </si>
  <si>
    <t>Маркитантова Н.В.</t>
  </si>
  <si>
    <t>112474,05</t>
  </si>
  <si>
    <t>Панина Ю.Е.</t>
  </si>
  <si>
    <t>92335,11</t>
  </si>
  <si>
    <t>Муниципальное казенное учреждение "Нижегородское городское лесничество"</t>
  </si>
  <si>
    <t>Кукушкин В.В.</t>
  </si>
  <si>
    <t>131214,31</t>
  </si>
  <si>
    <t>Грошева М.А.</t>
  </si>
  <si>
    <t>118032,77</t>
  </si>
  <si>
    <t>Коняшкин А.Н.</t>
  </si>
  <si>
    <t>115182,14</t>
  </si>
  <si>
    <t>Кондаков С.В.</t>
  </si>
  <si>
    <t>87816,78</t>
  </si>
  <si>
    <t>Муниципальное казенное учреждение "Центр лабораторных испытаний города Нижнего Новгорода"</t>
  </si>
  <si>
    <t>Шешменев В.В.</t>
  </si>
  <si>
    <t>134425,03</t>
  </si>
  <si>
    <t>Моисеев А.В.</t>
  </si>
  <si>
    <t>85168,25</t>
  </si>
  <si>
    <t>Самсонова И.В.</t>
  </si>
  <si>
    <t>84986,15</t>
  </si>
  <si>
    <t>Муниципальное казенное учреждение "Управление муниципальных кладбищ города Нижнего Новгорода"</t>
  </si>
  <si>
    <t>Прохоров А.Г.</t>
  </si>
  <si>
    <t>112331,95</t>
  </si>
  <si>
    <t>Лобанова М.В.</t>
  </si>
  <si>
    <t>89109,73</t>
  </si>
  <si>
    <t>Миллер Г.П.</t>
  </si>
  <si>
    <t>74823,36</t>
  </si>
  <si>
    <t>Муниципальное казенное учреждение "Дирекция по эксплуатации объектов недвижимого имущества города Нижнего Новгорода"</t>
  </si>
  <si>
    <t>Ширяев Д.В.</t>
  </si>
  <si>
    <t>121330,15</t>
  </si>
  <si>
    <t>Судденок В.И.</t>
  </si>
  <si>
    <t>87979,39</t>
  </si>
  <si>
    <t>Вызулина Н.В.</t>
  </si>
  <si>
    <t>85084,15</t>
  </si>
  <si>
    <t>Муниципальное казенное учреждение "Административно-техническая инспекция города Нижнего Новгорода"</t>
  </si>
  <si>
    <t>Чижиков А.Н.</t>
  </si>
  <si>
    <t>123443,35</t>
  </si>
  <si>
    <t xml:space="preserve">Голубцов А.В. </t>
  </si>
  <si>
    <t>101563,70</t>
  </si>
  <si>
    <t>Яшкова И.Е.</t>
  </si>
  <si>
    <t>104981,25</t>
  </si>
  <si>
    <t>21850,75</t>
  </si>
  <si>
    <t>Муниципальное казенное учреждение "Городской центр градостроительства и архитектуры города Нижнего Новгорода"</t>
  </si>
  <si>
    <t>Саляев А.С.</t>
  </si>
  <si>
    <t>165163,39</t>
  </si>
  <si>
    <t>Кулева О.А.</t>
  </si>
  <si>
    <t>159366,67</t>
  </si>
  <si>
    <t>Муниципальное казенное учреждение "Главное управление по капитальному строительству города Нижнего Новгорода"</t>
  </si>
  <si>
    <t>Генеральный директор</t>
  </si>
  <si>
    <t>Разживин С.В.</t>
  </si>
  <si>
    <t>248950,74</t>
  </si>
  <si>
    <t>Первый заместитель генерального директора</t>
  </si>
  <si>
    <t>Масленников С.Л.</t>
  </si>
  <si>
    <t>131514,04</t>
  </si>
  <si>
    <t>Заместитель генерального директора</t>
  </si>
  <si>
    <t>Кожохин В.Г.</t>
  </si>
  <si>
    <t>237371,30</t>
  </si>
  <si>
    <t>Соколова М.В.</t>
  </si>
  <si>
    <t>124942,01</t>
  </si>
  <si>
    <t>Посадскова И.В.</t>
  </si>
  <si>
    <t>124580,67</t>
  </si>
  <si>
    <t>Прыгунова И.Р.</t>
  </si>
  <si>
    <t>105895,44</t>
  </si>
  <si>
    <t xml:space="preserve">Муниципальное казенное учреждение "Главное управлению по строительству и ремонту метрополитена, мостов и дорожных сетей в городе Нижнем Новгороде"  </t>
  </si>
  <si>
    <t>Левдиков А.В.</t>
  </si>
  <si>
    <t>140773,04</t>
  </si>
  <si>
    <t>Курапов И.Д.</t>
  </si>
  <si>
    <t>88828,90</t>
  </si>
  <si>
    <t xml:space="preserve">Заместитель генерального директора </t>
  </si>
  <si>
    <t>Беба И.А.</t>
  </si>
  <si>
    <t>75293,43</t>
  </si>
  <si>
    <t>Герасименко А.П.</t>
  </si>
  <si>
    <t>87717,14</t>
  </si>
  <si>
    <t>Киселева С.И.</t>
  </si>
  <si>
    <t>75007,78</t>
  </si>
  <si>
    <t>Кокурина Н.И.</t>
  </si>
  <si>
    <t>84655,76</t>
  </si>
  <si>
    <t>Муниципальное казенное учреждение "Автохозяйство управления делами администрации города Нижнего Новгорода"</t>
  </si>
  <si>
    <t>Тарасов С.А.</t>
  </si>
  <si>
    <t>120644,68</t>
  </si>
  <si>
    <t>Брызгалов Е.С.</t>
  </si>
  <si>
    <t>98372,27</t>
  </si>
  <si>
    <t>Горохова Т.Ю.</t>
  </si>
  <si>
    <t>100908,42</t>
  </si>
  <si>
    <t>МП "Муниципальная недвижимость"</t>
  </si>
  <si>
    <t>Савин А.О.</t>
  </si>
  <si>
    <t>32010,03</t>
  </si>
  <si>
    <t>Пененкова А.А.</t>
  </si>
  <si>
    <t>52186,66</t>
  </si>
  <si>
    <t>Муниципальное казенное учреждение "Архив города Нижнего Новгорода"</t>
  </si>
  <si>
    <t>Сурина Л.А.</t>
  </si>
  <si>
    <t>108121,20</t>
  </si>
  <si>
    <t>86963,31</t>
  </si>
  <si>
    <t>99441,67</t>
  </si>
  <si>
    <t xml:space="preserve">Муниципальное казенное учреждение "Центр по обслуживанию административных зданий" </t>
  </si>
  <si>
    <t>Кузнецов М.В.</t>
  </si>
  <si>
    <t>98379,52</t>
  </si>
  <si>
    <t>Лебедев В.В.</t>
  </si>
  <si>
    <t>105285,32</t>
  </si>
  <si>
    <t>Миколайчук Н.Л.</t>
  </si>
  <si>
    <t>92422,11</t>
  </si>
  <si>
    <t>Иринархова М.А.</t>
  </si>
  <si>
    <t>111170,61</t>
  </si>
  <si>
    <t xml:space="preserve">Муниципальное казенное учреждение "Редакция газеты "День города.Нижний Новгород" </t>
  </si>
  <si>
    <t>Цыганова А.В.</t>
  </si>
  <si>
    <t>71903,00</t>
  </si>
  <si>
    <t>Коробкова Н.А.</t>
  </si>
  <si>
    <t>80469,00</t>
  </si>
  <si>
    <t>Муниципальное казенное учреждение "Центр организации дорожного движения города Нижнего Новгорода"</t>
  </si>
  <si>
    <t>Брылин Д.В.</t>
  </si>
  <si>
    <t>95130,74</t>
  </si>
  <si>
    <t>Евдокимов С.Г.</t>
  </si>
  <si>
    <t>72428,25</t>
  </si>
  <si>
    <t>Холин А.И.</t>
  </si>
  <si>
    <t>92231,12</t>
  </si>
  <si>
    <t>Абрамова Е.С.</t>
  </si>
  <si>
    <t>95202,83</t>
  </si>
  <si>
    <t>Муниципальное бюджетное учреждение "Специализированное монтажно-эксплуатационное учреждение города Нижнего Новгорода"</t>
  </si>
  <si>
    <t>Мамонов Н.В.</t>
  </si>
  <si>
    <t>176347,75</t>
  </si>
  <si>
    <t>Немичев Д.В.</t>
  </si>
  <si>
    <t>148268,42</t>
  </si>
  <si>
    <t>Казаков А.В.</t>
  </si>
  <si>
    <t>144715,44</t>
  </si>
  <si>
    <t>Егорычева Н.Ю.</t>
  </si>
  <si>
    <t>144988,84</t>
  </si>
  <si>
    <t xml:space="preserve">Муниципальное предприятие города Нижнего Новгорода "Нижегородские Бани" </t>
  </si>
  <si>
    <t>Круглов М.В.</t>
  </si>
  <si>
    <t>106171,99</t>
  </si>
  <si>
    <t>Финансовый директор</t>
  </si>
  <si>
    <t>Андреева С.В.</t>
  </si>
  <si>
    <t>57402,09</t>
  </si>
  <si>
    <t>Липаткин Е.А.</t>
  </si>
  <si>
    <t>50182,60</t>
  </si>
  <si>
    <t>Кондратьев О.К.</t>
  </si>
  <si>
    <t>43878,46</t>
  </si>
  <si>
    <t>Вайгачев Г.Н.</t>
  </si>
  <si>
    <t>53764,8</t>
  </si>
  <si>
    <t>Аганин А.В.</t>
  </si>
  <si>
    <t>49777,96</t>
  </si>
  <si>
    <t>Войченко Н.А.</t>
  </si>
  <si>
    <t>69444,55</t>
  </si>
  <si>
    <t>Муниципальное предприятие города Нижнего Новгорода "Городская Управляющая Компания"</t>
  </si>
  <si>
    <t>Рыжакова Е.А.</t>
  </si>
  <si>
    <t>77478,00</t>
  </si>
  <si>
    <t>Антонова А.Д. (0,5 ставки)</t>
  </si>
  <si>
    <t>26627,00</t>
  </si>
  <si>
    <t>Муниципальное предприятие города Нижнего Новгорода "Инженерные сети"</t>
  </si>
  <si>
    <t>Васильев А.А.</t>
  </si>
  <si>
    <t>304257,10</t>
  </si>
  <si>
    <t>Кузнецов М.А.</t>
  </si>
  <si>
    <t>123065,17</t>
  </si>
  <si>
    <t>Некрасов П.М.</t>
  </si>
  <si>
    <t>138175,37</t>
  </si>
  <si>
    <t>Демина Т.Р.</t>
  </si>
  <si>
    <t>81629,30</t>
  </si>
  <si>
    <t>Муниципальное предприятие города Нижнего Новгорода "Комбинат ритуальных услуг населению"</t>
  </si>
  <si>
    <t>Панов С.В.</t>
  </si>
  <si>
    <t>73169,56</t>
  </si>
  <si>
    <t xml:space="preserve">Первый заместитель директора </t>
  </si>
  <si>
    <t>Кирсанова Н.Ф.</t>
  </si>
  <si>
    <t>58631,46</t>
  </si>
  <si>
    <t>Шишин Д.Б.</t>
  </si>
  <si>
    <t>59401,66</t>
  </si>
  <si>
    <t>Латышева И.А.</t>
  </si>
  <si>
    <t>60054,76</t>
  </si>
  <si>
    <t>Муниципальное бюджетное учреждение "Нижегородгражданпроект"</t>
  </si>
  <si>
    <t>Бабушкин С.А.</t>
  </si>
  <si>
    <t>165747,55</t>
  </si>
  <si>
    <t>Серков С.И.</t>
  </si>
  <si>
    <t>107143,54</t>
  </si>
  <si>
    <t>Яриков Д.С.</t>
  </si>
  <si>
    <t>136827,00</t>
  </si>
  <si>
    <t>Сорокина А.А.</t>
  </si>
  <si>
    <t>102561,54</t>
  </si>
  <si>
    <t>Белова С.Г.</t>
  </si>
  <si>
    <t>129556,38</t>
  </si>
  <si>
    <t>Муниципальное бюджетное учреждение "Дорожник"</t>
  </si>
  <si>
    <t>Соловых Е.В.</t>
  </si>
  <si>
    <t>291592,67</t>
  </si>
  <si>
    <t>Заместитель директора (0,5 ставки)</t>
  </si>
  <si>
    <t xml:space="preserve">Колдаева В.С. </t>
  </si>
  <si>
    <t>57112,83</t>
  </si>
  <si>
    <t>Ерыкалов М.А.</t>
  </si>
  <si>
    <t>129501,81</t>
  </si>
  <si>
    <t>Колдаева В.С.</t>
  </si>
  <si>
    <t>117842,26</t>
  </si>
  <si>
    <t xml:space="preserve">Муниципальное бюджетное учреждение "Стрелка" </t>
  </si>
  <si>
    <t>Горбунов Н.А.</t>
  </si>
  <si>
    <t>239534,00</t>
  </si>
  <si>
    <t>Курашов Д.А.</t>
  </si>
  <si>
    <t>171338,50</t>
  </si>
  <si>
    <t>Лиликина Л.Н.</t>
  </si>
  <si>
    <t>130838,40</t>
  </si>
  <si>
    <t>МП "Коммунальное хозяйство"</t>
  </si>
  <si>
    <t>Шкарин А.И.</t>
  </si>
  <si>
    <t>81061,05</t>
  </si>
  <si>
    <t>Муниципальное предприятие города Нижнего Новгорода "Нижегородское метро"</t>
  </si>
  <si>
    <t>Яушев О.А.</t>
  </si>
  <si>
    <t>167032,04</t>
  </si>
  <si>
    <t>Махин А.В.</t>
  </si>
  <si>
    <t>149682,24</t>
  </si>
  <si>
    <t>Науменко А.Н.</t>
  </si>
  <si>
    <t>144906,50</t>
  </si>
  <si>
    <t>Климкович С.М.</t>
  </si>
  <si>
    <t>150713,05</t>
  </si>
  <si>
    <t>Боговид Н.П.</t>
  </si>
  <si>
    <t>140360,13</t>
  </si>
  <si>
    <t>Голофастов А.В.</t>
  </si>
  <si>
    <t>122317,28</t>
  </si>
  <si>
    <t>Мольков В.Б.</t>
  </si>
  <si>
    <t>153418,95</t>
  </si>
  <si>
    <t>Спирина Т.Ю.</t>
  </si>
  <si>
    <t>130600,71</t>
  </si>
  <si>
    <t>Муниципальное предприятие города Нижнего Новгорода "Дворец бракосочетания Автозаводского района"</t>
  </si>
  <si>
    <t>Лукина Н.В.</t>
  </si>
  <si>
    <t>69363,68</t>
  </si>
  <si>
    <t>Кокина С.Н.</t>
  </si>
  <si>
    <t>42662,11</t>
  </si>
  <si>
    <t>Муниципальное бюджетное учреждение "Ремонт и эксплуатация дорог"</t>
  </si>
  <si>
    <t>Трофимов В.А.</t>
  </si>
  <si>
    <t>302121,41</t>
  </si>
  <si>
    <t>Калёнов А.А.</t>
  </si>
  <si>
    <t>123432,56</t>
  </si>
  <si>
    <t>Кораблев С.А.</t>
  </si>
  <si>
    <t>104954,09</t>
  </si>
  <si>
    <t>Бусаров С.Н.</t>
  </si>
  <si>
    <t>116508,03</t>
  </si>
  <si>
    <t>Горячев И.В.</t>
  </si>
  <si>
    <t>125797,44</t>
  </si>
  <si>
    <t>Солнцев А.А.</t>
  </si>
  <si>
    <t>109210,20</t>
  </si>
  <si>
    <t>Антипов С.М.</t>
  </si>
  <si>
    <t>121078,05</t>
  </si>
  <si>
    <t>Терентьева А.Ю.</t>
  </si>
  <si>
    <t>128822,08</t>
  </si>
  <si>
    <t>Жиряков Д.Г.</t>
  </si>
  <si>
    <t>98631,61</t>
  </si>
  <si>
    <t>Макарова Т.А.</t>
  </si>
  <si>
    <t>140162,08</t>
  </si>
  <si>
    <t xml:space="preserve">Муниципальное предприятие города Нижнего Новгорода "Автозаводский парк" </t>
  </si>
  <si>
    <t>Рябинин С.В.</t>
  </si>
  <si>
    <t>87616,15</t>
  </si>
  <si>
    <t>Кораблева С.Н.</t>
  </si>
  <si>
    <t>56068,16</t>
  </si>
  <si>
    <t>Конькова Ю.В.</t>
  </si>
  <si>
    <t>68437,42</t>
  </si>
  <si>
    <t>Чиркова Л.В.</t>
  </si>
  <si>
    <t>61836,15</t>
  </si>
  <si>
    <t>Муниципальное автономное учреждение "Центр мониторинга и информационно-методического обеспечения"</t>
  </si>
  <si>
    <t>Малкин А.В.</t>
  </si>
  <si>
    <t>115205,83</t>
  </si>
  <si>
    <t>Емельянова О.В.</t>
  </si>
  <si>
    <t>83681,34</t>
  </si>
  <si>
    <t>муниципальное бюджетное учреждение "Межотраслевая централизованная бухгалтерия муниципальных учреждений города Нижнего Новгорода"</t>
  </si>
  <si>
    <t>Шашуева Л.А.</t>
  </si>
  <si>
    <t>164705,69</t>
  </si>
  <si>
    <t>Кремлев В.А.</t>
  </si>
  <si>
    <t>133883,02</t>
  </si>
  <si>
    <t>Заместитель директора - главный бухгалтер</t>
  </si>
  <si>
    <t>Кумагина Е.Е.</t>
  </si>
  <si>
    <t>133426,71</t>
  </si>
  <si>
    <t>Тихонов О.В.</t>
  </si>
  <si>
    <t>145255,73</t>
  </si>
  <si>
    <t>Назарова И.В.</t>
  </si>
  <si>
    <t>124940,66</t>
  </si>
  <si>
    <t>Вострилов С.А.</t>
  </si>
  <si>
    <t>78032,01</t>
  </si>
  <si>
    <t>Якуркина О.А.</t>
  </si>
  <si>
    <t>105142,17</t>
  </si>
  <si>
    <t>Муниципальное автономное учреждение культуры "Дирекция парков и скверов города Нижнего Новгорода"</t>
  </si>
  <si>
    <t>Чикаев А.В.</t>
  </si>
  <si>
    <t>257101,30</t>
  </si>
  <si>
    <t>Гузий Д.В.</t>
  </si>
  <si>
    <t>130472,63</t>
  </si>
  <si>
    <t>Чернов А.В.</t>
  </si>
  <si>
    <t>141482,89</t>
  </si>
  <si>
    <t>Воскресенская Е.Ю.</t>
  </si>
  <si>
    <t>126962,93</t>
  </si>
  <si>
    <t>Муниципальное автономное учреждение культуры "Парк Швейцария"</t>
  </si>
  <si>
    <t>Шувалов О.В.</t>
  </si>
  <si>
    <t>188985,95</t>
  </si>
  <si>
    <t>Баичкин М.С.</t>
  </si>
  <si>
    <t>136783,18</t>
  </si>
  <si>
    <t>Скугаревская Ю.В.</t>
  </si>
  <si>
    <t>139690,28</t>
  </si>
  <si>
    <t>Булашевич Т.А.</t>
  </si>
  <si>
    <t>149969,78</t>
  </si>
  <si>
    <t>Муниципальное бюджетное учреждение "Дирекция по организации питания"</t>
  </si>
  <si>
    <t>Мурыгина О.И.</t>
  </si>
  <si>
    <t>232894,26</t>
  </si>
  <si>
    <t>Корнева Е.И.</t>
  </si>
  <si>
    <t>244739,70</t>
  </si>
  <si>
    <t>Видяева Е.В.</t>
  </si>
  <si>
    <t>130755,65</t>
  </si>
  <si>
    <t>Муниципальное бюджетное учреждение "Центр"</t>
  </si>
  <si>
    <t>Ковалев В.А.</t>
  </si>
  <si>
    <t>249155,28</t>
  </si>
  <si>
    <t>Куценко А.Ю.</t>
  </si>
  <si>
    <t>104491,32</t>
  </si>
  <si>
    <t>Вовненко Э.Р.</t>
  </si>
  <si>
    <t>115127,17</t>
  </si>
  <si>
    <t>Нисковских А.В.</t>
  </si>
  <si>
    <t>100690,09</t>
  </si>
  <si>
    <t>Муниципальное бюджетное учреждение "ОКА"</t>
  </si>
  <si>
    <t>Сатаев А.Н.</t>
  </si>
  <si>
    <t>79671,15</t>
  </si>
  <si>
    <t>Манакова М.П.</t>
  </si>
  <si>
    <t>65979,32</t>
  </si>
  <si>
    <t>Жезлов А.А.</t>
  </si>
  <si>
    <t>67709,36</t>
  </si>
  <si>
    <t>Туршатова О.М.</t>
  </si>
  <si>
    <t>62683,87</t>
  </si>
  <si>
    <t>Муниципальное казенное учреждение "Нижегородское жилищное агентство"</t>
  </si>
  <si>
    <t>Атьянов Н.С.</t>
  </si>
  <si>
    <t>Смирнов Д.А.</t>
  </si>
  <si>
    <t>Кожевникова О.А.</t>
  </si>
  <si>
    <t>Муниципальное автономное учреждение "МЦ спортивных объектов и ГТО"</t>
  </si>
  <si>
    <t>Ненашкин Ю.Н.</t>
  </si>
  <si>
    <t>Гречищев Ю.М.</t>
  </si>
  <si>
    <t>Герасимов В.М.</t>
  </si>
  <si>
    <t>Колесникова Н.Н.</t>
  </si>
  <si>
    <t>Заместитель директора-руководитель Центра тестирования ГТО</t>
  </si>
  <si>
    <t>Лабутин А.А.</t>
  </si>
  <si>
    <t>Муниципальное предприятие города Нижнего Новгорода "Дорожник"</t>
  </si>
  <si>
    <t>Муниципальное автономное учреждение "Управление по туризму города Нижнего Новгорода"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</si>
</sst>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_₽_-;\-* #,##0.00\ _₽_-;_-* &quot;-&quot;??\ _₽_-;_-@_-"/>
    <numFmt numFmtId="165" formatCode="#,##0.00_ ;\-#,##0.00\ "/>
    <numFmt numFmtId="166" formatCode="[$-419]General"/>
  </numFmts>
  <fonts count="1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11"/>
      <color rgb="FF000000"/>
      <name val="Calibri"/>
      <family val="2"/>
      <charset val="1"/>
    </font>
    <font>
      <sz val="12"/>
      <name val="Times New Roman"/>
      <family val="1"/>
      <charset val="204"/>
    </font>
    <font>
      <sz val="8"/>
      <color rgb="FF000000"/>
      <name val="Arial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Calibri"/>
      <family val="2"/>
      <charset val="204"/>
    </font>
    <font>
      <sz val="12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indexed="64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4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3" fillId="0" borderId="0"/>
    <xf numFmtId="0" fontId="5" fillId="0" borderId="0">
      <alignment horizontal="left" vertical="top"/>
    </xf>
    <xf numFmtId="166" fontId="6" fillId="0" borderId="0" applyBorder="0" applyProtection="0"/>
    <xf numFmtId="0" fontId="7" fillId="0" borderId="0"/>
    <xf numFmtId="0" fontId="2" fillId="0" borderId="0"/>
    <xf numFmtId="0" fontId="2" fillId="0" borderId="0"/>
    <xf numFmtId="0" fontId="6" fillId="0" borderId="0"/>
    <xf numFmtId="0" fontId="1" fillId="0" borderId="0"/>
  </cellStyleXfs>
  <cellXfs count="256">
    <xf numFmtId="0" fontId="0" fillId="0" borderId="0" xfId="0"/>
    <xf numFmtId="0" fontId="8" fillId="0" borderId="0" xfId="0" applyFont="1" applyFill="1" applyBorder="1" applyAlignment="1">
      <alignment horizontal="center"/>
    </xf>
    <xf numFmtId="4" fontId="4" fillId="0" borderId="1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 applyProtection="1">
      <alignment horizontal="center" vertical="center"/>
    </xf>
    <xf numFmtId="0" fontId="4" fillId="0" borderId="0" xfId="0" applyFont="1" applyAlignment="1">
      <alignment horizontal="center"/>
    </xf>
    <xf numFmtId="4" fontId="4" fillId="0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top" wrapText="1"/>
    </xf>
    <xf numFmtId="0" fontId="4" fillId="0" borderId="4" xfId="0" applyFont="1" applyFill="1" applyBorder="1" applyAlignment="1">
      <alignment horizontal="center" vertical="center" wrapText="1"/>
    </xf>
    <xf numFmtId="4" fontId="8" fillId="0" borderId="1" xfId="0" applyNumberFormat="1" applyFont="1" applyFill="1" applyBorder="1" applyAlignment="1">
      <alignment horizontal="center" vertical="top"/>
    </xf>
    <xf numFmtId="2" fontId="8" fillId="0" borderId="1" xfId="0" applyNumberFormat="1" applyFont="1" applyFill="1" applyBorder="1" applyAlignment="1">
      <alignment horizontal="center" vertical="top"/>
    </xf>
    <xf numFmtId="4" fontId="8" fillId="0" borderId="1" xfId="0" applyNumberFormat="1" applyFont="1" applyFill="1" applyBorder="1" applyAlignment="1">
      <alignment horizontal="center" vertical="top" wrapText="1"/>
    </xf>
    <xf numFmtId="4" fontId="4" fillId="0" borderId="1" xfId="0" applyNumberFormat="1" applyFont="1" applyFill="1" applyBorder="1" applyAlignment="1">
      <alignment horizontal="center" vertical="top" wrapText="1"/>
    </xf>
    <xf numFmtId="4" fontId="8" fillId="0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top"/>
    </xf>
    <xf numFmtId="165" fontId="8" fillId="0" borderId="1" xfId="0" applyNumberFormat="1" applyFont="1" applyFill="1" applyBorder="1" applyAlignment="1">
      <alignment horizontal="center" vertical="center"/>
    </xf>
    <xf numFmtId="2" fontId="8" fillId="0" borderId="1" xfId="0" applyNumberFormat="1" applyFont="1" applyFill="1" applyBorder="1" applyAlignment="1">
      <alignment horizontal="center" vertical="center"/>
    </xf>
    <xf numFmtId="4" fontId="8" fillId="0" borderId="1" xfId="0" applyNumberFormat="1" applyFont="1" applyFill="1" applyBorder="1" applyAlignment="1">
      <alignment horizontal="center" vertical="center"/>
    </xf>
    <xf numFmtId="4" fontId="4" fillId="0" borderId="1" xfId="8" applyNumberFormat="1" applyFont="1" applyFill="1" applyBorder="1" applyAlignment="1">
      <alignment horizontal="center" vertical="center" wrapText="1"/>
    </xf>
    <xf numFmtId="0" fontId="8" fillId="0" borderId="0" xfId="0" applyFont="1" applyFill="1"/>
    <xf numFmtId="4" fontId="8" fillId="0" borderId="1" xfId="3" applyNumberFormat="1" applyFont="1" applyFill="1" applyBorder="1" applyAlignment="1">
      <alignment horizontal="center" vertical="center" wrapText="1"/>
    </xf>
    <xf numFmtId="4" fontId="8" fillId="0" borderId="1" xfId="1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4" fontId="13" fillId="0" borderId="1" xfId="0" applyNumberFormat="1" applyFont="1" applyFill="1" applyBorder="1" applyAlignment="1">
      <alignment horizontal="center"/>
    </xf>
    <xf numFmtId="4" fontId="14" fillId="0" borderId="1" xfId="0" applyNumberFormat="1" applyFont="1" applyFill="1" applyBorder="1" applyAlignment="1">
      <alignment horizontal="center" vertical="center"/>
    </xf>
    <xf numFmtId="4" fontId="14" fillId="0" borderId="1" xfId="0" applyNumberFormat="1" applyFont="1" applyFill="1" applyBorder="1" applyAlignment="1">
      <alignment horizontal="center"/>
    </xf>
    <xf numFmtId="4" fontId="4" fillId="0" borderId="1" xfId="0" applyNumberFormat="1" applyFont="1" applyFill="1" applyBorder="1" applyAlignment="1">
      <alignment horizontal="center" vertical="center"/>
    </xf>
    <xf numFmtId="4" fontId="11" fillId="0" borderId="1" xfId="3" applyNumberFormat="1" applyFont="1" applyFill="1" applyBorder="1" applyAlignment="1">
      <alignment horizontal="center" vertical="center" wrapText="1"/>
    </xf>
    <xf numFmtId="4" fontId="11" fillId="0" borderId="1" xfId="3" applyNumberFormat="1" applyFont="1" applyFill="1" applyBorder="1" applyAlignment="1">
      <alignment horizontal="center" wrapText="1"/>
    </xf>
    <xf numFmtId="4" fontId="11" fillId="0" borderId="1" xfId="9" applyNumberFormat="1" applyFont="1" applyFill="1" applyBorder="1" applyAlignment="1">
      <alignment horizontal="center" vertical="center" wrapText="1"/>
    </xf>
    <xf numFmtId="4" fontId="11" fillId="0" borderId="1" xfId="5" applyNumberFormat="1" applyFont="1" applyFill="1" applyBorder="1" applyAlignment="1">
      <alignment horizontal="center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top"/>
    </xf>
    <xf numFmtId="0" fontId="8" fillId="0" borderId="0" xfId="0" applyFont="1"/>
    <xf numFmtId="0" fontId="4" fillId="0" borderId="0" xfId="0" applyFont="1" applyFill="1" applyBorder="1"/>
    <xf numFmtId="0" fontId="15" fillId="0" borderId="0" xfId="0" applyFont="1" applyFill="1" applyBorder="1"/>
    <xf numFmtId="0" fontId="8" fillId="0" borderId="0" xfId="0" applyFont="1" applyFill="1" applyBorder="1"/>
    <xf numFmtId="0" fontId="8" fillId="0" borderId="0" xfId="0" applyFont="1" applyFill="1" applyAlignment="1">
      <alignment horizontal="center"/>
    </xf>
    <xf numFmtId="4" fontId="4" fillId="0" borderId="0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4" fontId="4" fillId="0" borderId="0" xfId="0" applyNumberFormat="1" applyFont="1" applyFill="1" applyBorder="1" applyAlignment="1">
      <alignment horizontal="center" vertical="center" wrapText="1"/>
    </xf>
    <xf numFmtId="4" fontId="4" fillId="0" borderId="6" xfId="0" applyNumberFormat="1" applyFont="1" applyFill="1" applyBorder="1" applyAlignment="1" applyProtection="1">
      <alignment horizontal="center" vertical="top"/>
    </xf>
    <xf numFmtId="0" fontId="4" fillId="0" borderId="0" xfId="0" applyNumberFormat="1" applyFont="1" applyFill="1" applyBorder="1" applyAlignment="1">
      <alignment horizontal="center"/>
    </xf>
    <xf numFmtId="0" fontId="8" fillId="0" borderId="0" xfId="0" applyFont="1" applyFill="1" applyAlignment="1">
      <alignment horizontal="right"/>
    </xf>
    <xf numFmtId="0" fontId="8" fillId="0" borderId="0" xfId="0" applyFont="1" applyFill="1" applyAlignment="1"/>
    <xf numFmtId="0" fontId="8" fillId="0" borderId="0" xfId="0" applyFont="1" applyFill="1" applyBorder="1" applyAlignment="1">
      <alignment horizontal="right"/>
    </xf>
    <xf numFmtId="4" fontId="14" fillId="0" borderId="1" xfId="0" applyNumberFormat="1" applyFont="1" applyFill="1" applyBorder="1" applyAlignment="1">
      <alignment horizontal="center" vertical="center" wrapText="1"/>
    </xf>
    <xf numFmtId="4" fontId="8" fillId="0" borderId="1" xfId="1" applyNumberFormat="1" applyFont="1" applyFill="1" applyBorder="1" applyAlignment="1">
      <alignment horizontal="center" vertical="center"/>
    </xf>
    <xf numFmtId="4" fontId="8" fillId="0" borderId="2" xfId="0" applyNumberFormat="1" applyFont="1" applyFill="1" applyBorder="1" applyAlignment="1">
      <alignment horizontal="center" vertical="center"/>
    </xf>
    <xf numFmtId="4" fontId="14" fillId="0" borderId="1" xfId="6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top"/>
    </xf>
    <xf numFmtId="0" fontId="8" fillId="0" borderId="1" xfId="0" applyFont="1" applyBorder="1" applyAlignment="1">
      <alignment horizontal="center" vertical="top" wrapText="1"/>
    </xf>
    <xf numFmtId="4" fontId="8" fillId="0" borderId="1" xfId="0" applyNumberFormat="1" applyFont="1" applyFill="1" applyBorder="1" applyAlignment="1">
      <alignment horizontal="center" wrapText="1"/>
    </xf>
    <xf numFmtId="4" fontId="4" fillId="0" borderId="1" xfId="2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top" wrapText="1"/>
    </xf>
    <xf numFmtId="0" fontId="13" fillId="0" borderId="1" xfId="0" applyFont="1" applyFill="1" applyBorder="1" applyAlignment="1">
      <alignment horizontal="center" vertical="center"/>
    </xf>
    <xf numFmtId="0" fontId="4" fillId="0" borderId="1" xfId="3" applyFont="1" applyFill="1" applyBorder="1" applyAlignment="1">
      <alignment horizontal="center" vertical="center" wrapText="1"/>
    </xf>
    <xf numFmtId="4" fontId="8" fillId="0" borderId="4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top"/>
    </xf>
    <xf numFmtId="0" fontId="14" fillId="0" borderId="3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top" wrapText="1"/>
    </xf>
    <xf numFmtId="0" fontId="4" fillId="0" borderId="1" xfId="0" applyNumberFormat="1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/>
    </xf>
    <xf numFmtId="4" fontId="8" fillId="0" borderId="1" xfId="0" applyNumberFormat="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2" fontId="8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1" xfId="3" applyFont="1" applyFill="1" applyBorder="1" applyAlignment="1">
      <alignment horizontal="center" vertical="center" wrapText="1"/>
    </xf>
    <xf numFmtId="0" fontId="11" fillId="0" borderId="1" xfId="3" applyFont="1" applyFill="1" applyBorder="1" applyAlignment="1">
      <alignment horizont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top" wrapText="1"/>
    </xf>
    <xf numFmtId="0" fontId="14" fillId="0" borderId="4" xfId="0" applyFont="1" applyFill="1" applyBorder="1" applyAlignment="1">
      <alignment horizontal="center" vertical="center" wrapText="1"/>
    </xf>
    <xf numFmtId="49" fontId="14" fillId="0" borderId="4" xfId="0" applyNumberFormat="1" applyFont="1" applyFill="1" applyBorder="1" applyAlignment="1">
      <alignment horizontal="center"/>
    </xf>
    <xf numFmtId="0" fontId="14" fillId="0" borderId="3" xfId="0" applyFont="1" applyFill="1" applyBorder="1" applyAlignment="1">
      <alignment horizontal="center"/>
    </xf>
    <xf numFmtId="49" fontId="14" fillId="0" borderId="3" xfId="0" applyNumberFormat="1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49" fontId="4" fillId="0" borderId="4" xfId="0" applyNumberFormat="1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 wrapText="1"/>
    </xf>
    <xf numFmtId="49" fontId="4" fillId="0" borderId="3" xfId="0" applyNumberFormat="1" applyFont="1" applyFill="1" applyBorder="1" applyAlignment="1">
      <alignment horizontal="center"/>
    </xf>
    <xf numFmtId="0" fontId="14" fillId="0" borderId="3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wrapText="1"/>
    </xf>
    <xf numFmtId="0" fontId="14" fillId="0" borderId="4" xfId="0" applyFont="1" applyFill="1" applyBorder="1" applyAlignment="1">
      <alignment horizontal="center"/>
    </xf>
    <xf numFmtId="49" fontId="14" fillId="0" borderId="4" xfId="0" applyNumberFormat="1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 wrapText="1"/>
    </xf>
    <xf numFmtId="49" fontId="14" fillId="0" borderId="2" xfId="0" applyNumberFormat="1" applyFont="1" applyFill="1" applyBorder="1" applyAlignment="1">
      <alignment horizontal="center" vertical="center"/>
    </xf>
    <xf numFmtId="49" fontId="14" fillId="0" borderId="2" xfId="0" applyNumberFormat="1" applyFont="1" applyFill="1" applyBorder="1" applyAlignment="1">
      <alignment horizontal="center"/>
    </xf>
    <xf numFmtId="49" fontId="14" fillId="0" borderId="4" xfId="0" applyNumberFormat="1" applyFont="1" applyFill="1" applyBorder="1" applyAlignment="1">
      <alignment horizontal="center" wrapText="1"/>
    </xf>
    <xf numFmtId="49" fontId="14" fillId="0" borderId="2" xfId="0" applyNumberFormat="1" applyFont="1" applyFill="1" applyBorder="1" applyAlignment="1">
      <alignment horizontal="center" wrapText="1"/>
    </xf>
    <xf numFmtId="0" fontId="14" fillId="0" borderId="4" xfId="0" applyFont="1" applyFill="1" applyBorder="1" applyAlignment="1">
      <alignment horizontal="center" vertical="top"/>
    </xf>
    <xf numFmtId="0" fontId="14" fillId="0" borderId="4" xfId="0" applyFont="1" applyFill="1" applyBorder="1" applyAlignment="1">
      <alignment horizontal="center" vertical="top" wrapText="1"/>
    </xf>
    <xf numFmtId="0" fontId="14" fillId="0" borderId="2" xfId="0" applyFont="1" applyFill="1" applyBorder="1" applyAlignment="1">
      <alignment horizontal="center" wrapText="1"/>
    </xf>
    <xf numFmtId="0" fontId="14" fillId="0" borderId="2" xfId="0" applyFont="1" applyFill="1" applyBorder="1" applyAlignment="1">
      <alignment horizontal="center"/>
    </xf>
    <xf numFmtId="49" fontId="4" fillId="0" borderId="4" xfId="0" applyNumberFormat="1" applyFont="1" applyFill="1" applyBorder="1" applyAlignment="1">
      <alignment horizontal="center" vertical="center"/>
    </xf>
    <xf numFmtId="49" fontId="14" fillId="0" borderId="3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wrapText="1"/>
    </xf>
    <xf numFmtId="49" fontId="4" fillId="0" borderId="4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top" wrapText="1"/>
    </xf>
    <xf numFmtId="2" fontId="4" fillId="0" borderId="4" xfId="0" applyNumberFormat="1" applyFont="1" applyFill="1" applyBorder="1" applyAlignment="1">
      <alignment horizontal="center" vertical="top" wrapText="1"/>
    </xf>
    <xf numFmtId="0" fontId="8" fillId="0" borderId="4" xfId="10" applyFont="1" applyBorder="1" applyAlignment="1">
      <alignment horizontal="center" vertical="center" wrapText="1"/>
    </xf>
    <xf numFmtId="4" fontId="8" fillId="0" borderId="4" xfId="10" applyNumberFormat="1" applyFont="1" applyBorder="1" applyAlignment="1">
      <alignment horizontal="center" vertical="center" wrapText="1"/>
    </xf>
    <xf numFmtId="2" fontId="4" fillId="0" borderId="4" xfId="0" applyNumberFormat="1" applyFont="1" applyFill="1" applyBorder="1" applyAlignment="1">
      <alignment horizontal="center" vertical="center" wrapText="1"/>
    </xf>
    <xf numFmtId="2" fontId="4" fillId="0" borderId="4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1" fontId="13" fillId="0" borderId="1" xfId="0" applyNumberFormat="1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/>
    </xf>
    <xf numFmtId="0" fontId="14" fillId="0" borderId="1" xfId="0" applyFont="1" applyFill="1" applyBorder="1" applyAlignment="1">
      <alignment horizontal="center" wrapText="1"/>
    </xf>
    <xf numFmtId="0" fontId="8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" fontId="14" fillId="0" borderId="1" xfId="4" applyNumberFormat="1" applyFont="1" applyFill="1" applyBorder="1" applyAlignment="1">
      <alignment horizontal="center" vertical="center" wrapText="1"/>
    </xf>
    <xf numFmtId="0" fontId="11" fillId="0" borderId="1" xfId="9" applyFont="1" applyFill="1" applyBorder="1" applyAlignment="1">
      <alignment horizontal="center" vertical="center" wrapText="1"/>
    </xf>
    <xf numFmtId="166" fontId="11" fillId="0" borderId="1" xfId="5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166" fontId="11" fillId="0" borderId="1" xfId="5" applyFont="1" applyFill="1" applyBorder="1" applyAlignment="1">
      <alignment horizontal="center" vertical="top" wrapText="1"/>
    </xf>
    <xf numFmtId="0" fontId="14" fillId="0" borderId="1" xfId="6" applyFont="1" applyFill="1" applyBorder="1" applyAlignment="1">
      <alignment horizontal="center" vertical="top" wrapText="1"/>
    </xf>
    <xf numFmtId="0" fontId="4" fillId="0" borderId="1" xfId="2" applyNumberFormat="1" applyFont="1" applyFill="1" applyBorder="1" applyAlignment="1">
      <alignment horizontal="center" vertical="top" wrapText="1"/>
    </xf>
    <xf numFmtId="0" fontId="4" fillId="0" borderId="1" xfId="2" applyNumberFormat="1" applyFont="1" applyFill="1" applyBorder="1" applyAlignment="1">
      <alignment horizontal="center" vertical="center" wrapText="1"/>
    </xf>
    <xf numFmtId="0" fontId="8" fillId="0" borderId="1" xfId="3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top" wrapText="1"/>
    </xf>
    <xf numFmtId="0" fontId="4" fillId="0" borderId="1" xfId="7" applyNumberFormat="1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wrapText="1"/>
    </xf>
    <xf numFmtId="0" fontId="4" fillId="0" borderId="1" xfId="2" applyFont="1" applyFill="1" applyBorder="1" applyAlignment="1">
      <alignment horizontal="center" vertical="top" wrapText="1"/>
    </xf>
    <xf numFmtId="0" fontId="11" fillId="0" borderId="1" xfId="0" applyFont="1" applyFill="1" applyBorder="1" applyAlignment="1">
      <alignment horizontal="center" vertical="top"/>
    </xf>
    <xf numFmtId="0" fontId="14" fillId="0" borderId="1" xfId="0" applyFont="1" applyFill="1" applyBorder="1" applyAlignment="1">
      <alignment horizontal="center" vertical="center" wrapText="1"/>
    </xf>
    <xf numFmtId="0" fontId="4" fillId="0" borderId="1" xfId="2" applyNumberFormat="1" applyFont="1" applyFill="1" applyBorder="1" applyAlignment="1">
      <alignment horizontal="center" wrapText="1"/>
    </xf>
    <xf numFmtId="0" fontId="8" fillId="0" borderId="2" xfId="0" applyFont="1" applyFill="1" applyBorder="1" applyAlignment="1">
      <alignment horizontal="center"/>
    </xf>
    <xf numFmtId="0" fontId="8" fillId="0" borderId="5" xfId="0" applyFont="1" applyFill="1" applyBorder="1" applyAlignment="1">
      <alignment horizontal="center"/>
    </xf>
    <xf numFmtId="0" fontId="8" fillId="0" borderId="3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1" fillId="0" borderId="2" xfId="3" applyFont="1" applyFill="1" applyBorder="1" applyAlignment="1">
      <alignment horizontal="center" vertical="center" wrapText="1"/>
    </xf>
    <xf numFmtId="0" fontId="11" fillId="0" borderId="5" xfId="3" applyFont="1" applyFill="1" applyBorder="1" applyAlignment="1">
      <alignment horizontal="center" vertical="center" wrapText="1"/>
    </xf>
    <xf numFmtId="0" fontId="11" fillId="0" borderId="3" xfId="3" applyFont="1" applyFill="1" applyBorder="1" applyAlignment="1">
      <alignment horizontal="center" vertical="center" wrapText="1"/>
    </xf>
    <xf numFmtId="0" fontId="11" fillId="0" borderId="1" xfId="3" applyFont="1" applyFill="1" applyBorder="1" applyAlignment="1">
      <alignment horizontal="center" vertical="center" wrapText="1"/>
    </xf>
    <xf numFmtId="0" fontId="11" fillId="0" borderId="2" xfId="3" applyFont="1" applyFill="1" applyBorder="1" applyAlignment="1">
      <alignment horizontal="center" wrapText="1"/>
    </xf>
    <xf numFmtId="0" fontId="11" fillId="0" borderId="5" xfId="3" applyFont="1" applyFill="1" applyBorder="1" applyAlignment="1">
      <alignment horizontal="center" wrapText="1"/>
    </xf>
    <xf numFmtId="0" fontId="11" fillId="0" borderId="3" xfId="3" applyFont="1" applyFill="1" applyBorder="1" applyAlignment="1">
      <alignment horizontal="center" wrapText="1"/>
    </xf>
    <xf numFmtId="0" fontId="11" fillId="0" borderId="1" xfId="3" applyFont="1" applyFill="1" applyBorder="1" applyAlignment="1">
      <alignment horizontal="center" wrapText="1"/>
    </xf>
    <xf numFmtId="0" fontId="4" fillId="0" borderId="2" xfId="3" applyFont="1" applyFill="1" applyBorder="1" applyAlignment="1">
      <alignment horizontal="center" vertical="center" wrapText="1"/>
    </xf>
    <xf numFmtId="0" fontId="4" fillId="0" borderId="5" xfId="3" applyFont="1" applyFill="1" applyBorder="1" applyAlignment="1">
      <alignment horizontal="center" vertical="center" wrapText="1"/>
    </xf>
    <xf numFmtId="0" fontId="4" fillId="0" borderId="3" xfId="3" applyFont="1" applyFill="1" applyBorder="1" applyAlignment="1">
      <alignment horizontal="center" vertical="center" wrapText="1"/>
    </xf>
    <xf numFmtId="0" fontId="4" fillId="0" borderId="1" xfId="3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/>
    </xf>
    <xf numFmtId="1" fontId="13" fillId="0" borderId="2" xfId="0" applyNumberFormat="1" applyFont="1" applyFill="1" applyBorder="1" applyAlignment="1">
      <alignment horizontal="center" vertical="center" wrapText="1"/>
    </xf>
    <xf numFmtId="1" fontId="13" fillId="0" borderId="5" xfId="0" applyNumberFormat="1" applyFont="1" applyFill="1" applyBorder="1" applyAlignment="1">
      <alignment horizontal="center" vertical="center" wrapText="1"/>
    </xf>
    <xf numFmtId="1" fontId="13" fillId="0" borderId="3" xfId="0" applyNumberFormat="1" applyFont="1" applyFill="1" applyBorder="1" applyAlignment="1">
      <alignment horizontal="center" vertical="center" wrapText="1"/>
    </xf>
    <xf numFmtId="1" fontId="13" fillId="0" borderId="1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top"/>
    </xf>
    <xf numFmtId="0" fontId="8" fillId="0" borderId="5" xfId="0" applyFont="1" applyFill="1" applyBorder="1" applyAlignment="1">
      <alignment horizontal="center" vertical="top"/>
    </xf>
    <xf numFmtId="0" fontId="8" fillId="0" borderId="3" xfId="0" applyFont="1" applyFill="1" applyBorder="1" applyAlignment="1">
      <alignment horizontal="center" vertical="top"/>
    </xf>
    <xf numFmtId="0" fontId="8" fillId="0" borderId="1" xfId="0" applyFont="1" applyFill="1" applyBorder="1" applyAlignment="1">
      <alignment horizontal="center" vertical="top"/>
    </xf>
    <xf numFmtId="0" fontId="8" fillId="0" borderId="2" xfId="0" applyFont="1" applyFill="1" applyBorder="1" applyAlignment="1">
      <alignment horizontal="center" vertical="top" wrapText="1"/>
    </xf>
    <xf numFmtId="0" fontId="8" fillId="0" borderId="5" xfId="0" applyFont="1" applyFill="1" applyBorder="1" applyAlignment="1">
      <alignment horizontal="center" vertical="top" wrapText="1"/>
    </xf>
    <xf numFmtId="0" fontId="8" fillId="0" borderId="3" xfId="0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2" fontId="8" fillId="0" borderId="1" xfId="0" applyNumberFormat="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4" fontId="8" fillId="0" borderId="1" xfId="0" applyNumberFormat="1" applyFont="1" applyFill="1" applyBorder="1" applyAlignment="1">
      <alignment horizontal="center" vertical="center" wrapText="1"/>
    </xf>
    <xf numFmtId="49" fontId="8" fillId="0" borderId="0" xfId="0" applyNumberFormat="1" applyFont="1" applyFill="1" applyBorder="1" applyAlignment="1">
      <alignment horizontal="center" vertical="top" wrapText="1"/>
    </xf>
    <xf numFmtId="164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top" wrapText="1"/>
    </xf>
    <xf numFmtId="0" fontId="14" fillId="0" borderId="2" xfId="0" applyFont="1" applyFill="1" applyBorder="1" applyAlignment="1">
      <alignment horizontal="center" vertical="top" wrapText="1"/>
    </xf>
    <xf numFmtId="0" fontId="14" fillId="0" borderId="5" xfId="0" applyFont="1" applyFill="1" applyBorder="1" applyAlignment="1">
      <alignment horizontal="center" vertical="top" wrapText="1"/>
    </xf>
    <xf numFmtId="0" fontId="14" fillId="0" borderId="3" xfId="0" applyFont="1" applyFill="1" applyBorder="1" applyAlignment="1">
      <alignment horizontal="center" vertical="top" wrapText="1"/>
    </xf>
    <xf numFmtId="0" fontId="14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top"/>
    </xf>
    <xf numFmtId="0" fontId="8" fillId="0" borderId="5" xfId="0" applyFont="1" applyBorder="1" applyAlignment="1">
      <alignment horizontal="center" vertical="top"/>
    </xf>
    <xf numFmtId="0" fontId="8" fillId="0" borderId="3" xfId="0" applyFont="1" applyBorder="1" applyAlignment="1">
      <alignment horizontal="center" vertical="top"/>
    </xf>
    <xf numFmtId="0" fontId="8" fillId="0" borderId="2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 vertical="top" wrapText="1"/>
    </xf>
    <xf numFmtId="0" fontId="8" fillId="0" borderId="3" xfId="0" applyFont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top" wrapText="1" shrinkToFit="1"/>
    </xf>
    <xf numFmtId="0" fontId="8" fillId="0" borderId="5" xfId="0" applyFont="1" applyBorder="1" applyAlignment="1">
      <alignment horizontal="center" vertical="top" wrapText="1" shrinkToFit="1"/>
    </xf>
    <xf numFmtId="0" fontId="8" fillId="0" borderId="3" xfId="0" applyFont="1" applyBorder="1" applyAlignment="1">
      <alignment horizontal="center" vertical="top" wrapText="1" shrinkToFit="1"/>
    </xf>
    <xf numFmtId="0" fontId="8" fillId="0" borderId="1" xfId="0" applyFont="1" applyFill="1" applyBorder="1" applyAlignment="1">
      <alignment horizontal="center" vertical="top" wrapText="1" shrinkToFit="1"/>
    </xf>
    <xf numFmtId="0" fontId="4" fillId="0" borderId="1" xfId="0" applyFont="1" applyFill="1" applyBorder="1" applyAlignment="1">
      <alignment horizontal="center" vertical="top"/>
    </xf>
    <xf numFmtId="0" fontId="14" fillId="0" borderId="2" xfId="6" applyNumberFormat="1" applyFont="1" applyBorder="1" applyAlignment="1">
      <alignment horizontal="center" vertical="top" wrapText="1"/>
    </xf>
    <xf numFmtId="0" fontId="14" fillId="0" borderId="5" xfId="6" applyNumberFormat="1" applyFont="1" applyBorder="1" applyAlignment="1">
      <alignment horizontal="center" vertical="top" wrapText="1"/>
    </xf>
    <xf numFmtId="0" fontId="14" fillId="0" borderId="3" xfId="6" applyNumberFormat="1" applyFont="1" applyBorder="1" applyAlignment="1">
      <alignment horizontal="center" vertical="top" wrapText="1"/>
    </xf>
    <xf numFmtId="0" fontId="14" fillId="0" borderId="1" xfId="6" applyNumberFormat="1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center" vertical="top"/>
    </xf>
    <xf numFmtId="0" fontId="4" fillId="0" borderId="5" xfId="0" applyFont="1" applyFill="1" applyBorder="1" applyAlignment="1">
      <alignment horizontal="center" vertical="top"/>
    </xf>
    <xf numFmtId="0" fontId="4" fillId="0" borderId="3" xfId="0" applyFont="1" applyFill="1" applyBorder="1" applyAlignment="1">
      <alignment horizontal="center" vertical="top"/>
    </xf>
    <xf numFmtId="0" fontId="8" fillId="0" borderId="2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49" fontId="14" fillId="0" borderId="2" xfId="0" applyNumberFormat="1" applyFont="1" applyFill="1" applyBorder="1" applyAlignment="1">
      <alignment horizontal="center"/>
    </xf>
    <xf numFmtId="49" fontId="14" fillId="0" borderId="3" xfId="0" applyNumberFormat="1" applyFont="1" applyFill="1" applyBorder="1" applyAlignment="1">
      <alignment horizontal="center"/>
    </xf>
    <xf numFmtId="0" fontId="14" fillId="0" borderId="4" xfId="0" applyFont="1" applyFill="1" applyBorder="1" applyAlignment="1">
      <alignment horizontal="center" vertical="center" wrapText="1"/>
    </xf>
    <xf numFmtId="49" fontId="14" fillId="0" borderId="4" xfId="0" applyNumberFormat="1" applyFont="1" applyFill="1" applyBorder="1" applyAlignment="1">
      <alignment horizontal="center"/>
    </xf>
    <xf numFmtId="0" fontId="14" fillId="0" borderId="5" xfId="0" applyFont="1" applyFill="1" applyBorder="1" applyAlignment="1">
      <alignment horizontal="center" vertical="center" wrapText="1"/>
    </xf>
    <xf numFmtId="49" fontId="14" fillId="0" borderId="5" xfId="0" applyNumberFormat="1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 wrapText="1"/>
    </xf>
    <xf numFmtId="0" fontId="4" fillId="0" borderId="5" xfId="0" applyFont="1" applyFill="1" applyBorder="1" applyAlignment="1">
      <alignment horizontal="center" wrapText="1"/>
    </xf>
    <xf numFmtId="0" fontId="4" fillId="0" borderId="3" xfId="0" applyFont="1" applyFill="1" applyBorder="1" applyAlignment="1">
      <alignment horizontal="center" wrapText="1"/>
    </xf>
    <xf numFmtId="49" fontId="4" fillId="0" borderId="2" xfId="0" applyNumberFormat="1" applyFont="1" applyFill="1" applyBorder="1" applyAlignment="1">
      <alignment horizontal="center"/>
    </xf>
    <xf numFmtId="49" fontId="4" fillId="0" borderId="5" xfId="0" applyNumberFormat="1" applyFont="1" applyFill="1" applyBorder="1" applyAlignment="1">
      <alignment horizontal="center"/>
    </xf>
    <xf numFmtId="49" fontId="4" fillId="0" borderId="3" xfId="0" applyNumberFormat="1" applyFont="1" applyFill="1" applyBorder="1" applyAlignment="1">
      <alignment horizontal="center"/>
    </xf>
    <xf numFmtId="49" fontId="14" fillId="0" borderId="2" xfId="0" applyNumberFormat="1" applyFont="1" applyFill="1" applyBorder="1" applyAlignment="1">
      <alignment horizontal="center" vertical="center"/>
    </xf>
    <xf numFmtId="49" fontId="14" fillId="0" borderId="3" xfId="0" applyNumberFormat="1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wrapText="1"/>
    </xf>
    <xf numFmtId="0" fontId="14" fillId="0" borderId="4" xfId="0" applyFont="1" applyFill="1" applyBorder="1" applyAlignment="1">
      <alignment horizontal="center"/>
    </xf>
    <xf numFmtId="0" fontId="14" fillId="0" borderId="4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wrapText="1"/>
    </xf>
    <xf numFmtId="49" fontId="4" fillId="0" borderId="2" xfId="0" applyNumberFormat="1" applyFont="1" applyFill="1" applyBorder="1" applyAlignment="1">
      <alignment horizontal="center" vertical="center"/>
    </xf>
    <xf numFmtId="49" fontId="4" fillId="0" borderId="5" xfId="0" applyNumberFormat="1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/>
    </xf>
    <xf numFmtId="49" fontId="14" fillId="0" borderId="5" xfId="0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49" fontId="14" fillId="0" borderId="2" xfId="0" applyNumberFormat="1" applyFont="1" applyFill="1" applyBorder="1" applyAlignment="1">
      <alignment horizontal="center" wrapText="1"/>
    </xf>
    <xf numFmtId="49" fontId="14" fillId="0" borderId="3" xfId="0" applyNumberFormat="1" applyFont="1" applyFill="1" applyBorder="1" applyAlignment="1">
      <alignment horizontal="center" wrapText="1"/>
    </xf>
    <xf numFmtId="0" fontId="14" fillId="0" borderId="4" xfId="0" applyFont="1" applyFill="1" applyBorder="1" applyAlignment="1">
      <alignment horizontal="center" vertical="top" wrapText="1"/>
    </xf>
    <xf numFmtId="0" fontId="14" fillId="0" borderId="3" xfId="0" applyFont="1" applyFill="1" applyBorder="1" applyAlignment="1">
      <alignment horizontal="center" wrapText="1"/>
    </xf>
    <xf numFmtId="49" fontId="14" fillId="0" borderId="2" xfId="0" applyNumberFormat="1" applyFont="1" applyFill="1" applyBorder="1" applyAlignment="1">
      <alignment horizontal="center" vertical="center" wrapText="1"/>
    </xf>
    <xf numFmtId="49" fontId="14" fillId="0" borderId="5" xfId="0" applyNumberFormat="1" applyFont="1" applyFill="1" applyBorder="1" applyAlignment="1">
      <alignment horizontal="center" vertical="center" wrapText="1"/>
    </xf>
    <xf numFmtId="49" fontId="14" fillId="0" borderId="3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 wrapText="1"/>
    </xf>
    <xf numFmtId="0" fontId="14" fillId="0" borderId="2" xfId="0" applyFont="1" applyFill="1" applyBorder="1" applyAlignment="1">
      <alignment horizontal="center"/>
    </xf>
    <xf numFmtId="0" fontId="14" fillId="0" borderId="5" xfId="0" applyFont="1" applyFill="1" applyBorder="1" applyAlignment="1">
      <alignment horizontal="center"/>
    </xf>
    <xf numFmtId="0" fontId="14" fillId="0" borderId="3" xfId="0" applyFont="1" applyFill="1" applyBorder="1" applyAlignment="1">
      <alignment horizontal="center"/>
    </xf>
    <xf numFmtId="0" fontId="8" fillId="0" borderId="4" xfId="10" applyFont="1" applyBorder="1" applyAlignment="1">
      <alignment horizontal="center" vertical="center" wrapText="1"/>
    </xf>
    <xf numFmtId="2" fontId="4" fillId="0" borderId="2" xfId="0" applyNumberFormat="1" applyFont="1" applyFill="1" applyBorder="1" applyAlignment="1">
      <alignment horizontal="center" vertical="center" wrapText="1"/>
    </xf>
    <xf numFmtId="2" fontId="4" fillId="0" borderId="3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</cellXfs>
  <cellStyles count="11">
    <cellStyle name="Excel Built-in Normal" xfId="5"/>
    <cellStyle name="S4" xfId="4"/>
    <cellStyle name="Обычный" xfId="0" builtinId="0"/>
    <cellStyle name="Обычный 2" xfId="3"/>
    <cellStyle name="Обычный 2 2" xfId="6"/>
    <cellStyle name="Обычный 3" xfId="10"/>
    <cellStyle name="Обычный 4" xfId="9"/>
    <cellStyle name="Обычный_117" xfId="8"/>
    <cellStyle name="Обычный_Лист1" xfId="2"/>
    <cellStyle name="Обычный_Школы" xfId="7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R2378"/>
  <sheetViews>
    <sheetView tabSelected="1" workbookViewId="0">
      <selection activeCell="B2347" sqref="B2347:B2350"/>
    </sheetView>
  </sheetViews>
  <sheetFormatPr defaultColWidth="8.85546875" defaultRowHeight="15.75" x14ac:dyDescent="0.25"/>
  <cols>
    <col min="1" max="1" width="8.85546875" style="4"/>
    <col min="2" max="2" width="31.7109375" style="32" customWidth="1"/>
    <col min="3" max="3" width="27.42578125" style="32" customWidth="1"/>
    <col min="4" max="4" width="22" style="32" customWidth="1"/>
    <col min="5" max="5" width="17" style="32" customWidth="1"/>
    <col min="6" max="16384" width="8.85546875" style="33"/>
  </cols>
  <sheetData>
    <row r="1" spans="1:5" s="18" customFormat="1" ht="52.15" customHeight="1" x14ac:dyDescent="0.25">
      <c r="A1" s="181" t="s">
        <v>423</v>
      </c>
      <c r="B1" s="181"/>
      <c r="C1" s="181"/>
      <c r="D1" s="181"/>
      <c r="E1" s="181"/>
    </row>
    <row r="2" spans="1:5" s="18" customFormat="1" ht="66" customHeight="1" x14ac:dyDescent="0.25">
      <c r="A2" s="6" t="s">
        <v>424</v>
      </c>
      <c r="B2" s="7" t="s">
        <v>425</v>
      </c>
      <c r="C2" s="7" t="s">
        <v>7</v>
      </c>
      <c r="D2" s="7" t="s">
        <v>426</v>
      </c>
      <c r="E2" s="7" t="s">
        <v>0</v>
      </c>
    </row>
    <row r="3" spans="1:5" s="34" customFormat="1" ht="31.5" x14ac:dyDescent="0.25">
      <c r="A3" s="22">
        <v>1</v>
      </c>
      <c r="B3" s="68" t="s">
        <v>427</v>
      </c>
      <c r="C3" s="68" t="s">
        <v>8</v>
      </c>
      <c r="D3" s="68" t="s">
        <v>109</v>
      </c>
      <c r="E3" s="2">
        <v>71476.45</v>
      </c>
    </row>
    <row r="4" spans="1:5" s="35" customFormat="1" x14ac:dyDescent="0.25">
      <c r="A4" s="177">
        <f>MAX(A$3:A3)+1</f>
        <v>2</v>
      </c>
      <c r="B4" s="140" t="s">
        <v>428</v>
      </c>
      <c r="C4" s="68" t="s">
        <v>8</v>
      </c>
      <c r="D4" s="68" t="s">
        <v>110</v>
      </c>
      <c r="E4" s="2">
        <v>80338.11</v>
      </c>
    </row>
    <row r="5" spans="1:5" s="35" customFormat="1" x14ac:dyDescent="0.25">
      <c r="A5" s="178"/>
      <c r="B5" s="140"/>
      <c r="C5" s="68" t="s">
        <v>9</v>
      </c>
      <c r="D5" s="68" t="s">
        <v>26</v>
      </c>
      <c r="E5" s="2">
        <v>70686.539999999994</v>
      </c>
    </row>
    <row r="6" spans="1:5" s="35" customFormat="1" ht="22.5" customHeight="1" x14ac:dyDescent="0.25">
      <c r="A6" s="179"/>
      <c r="B6" s="140"/>
      <c r="C6" s="68" t="s">
        <v>9</v>
      </c>
      <c r="D6" s="68" t="s">
        <v>111</v>
      </c>
      <c r="E6" s="2">
        <v>67780.92</v>
      </c>
    </row>
    <row r="7" spans="1:5" s="36" customFormat="1" x14ac:dyDescent="0.25">
      <c r="A7" s="177">
        <f>MAX(A$3:A6)+1</f>
        <v>3</v>
      </c>
      <c r="B7" s="140" t="s">
        <v>429</v>
      </c>
      <c r="C7" s="68" t="s">
        <v>8</v>
      </c>
      <c r="D7" s="68" t="s">
        <v>112</v>
      </c>
      <c r="E7" s="2">
        <v>87536.62</v>
      </c>
    </row>
    <row r="8" spans="1:5" s="36" customFormat="1" x14ac:dyDescent="0.25">
      <c r="A8" s="178"/>
      <c r="B8" s="140"/>
      <c r="C8" s="68" t="s">
        <v>9</v>
      </c>
      <c r="D8" s="68" t="s">
        <v>113</v>
      </c>
      <c r="E8" s="2">
        <v>66569.72</v>
      </c>
    </row>
    <row r="9" spans="1:5" s="36" customFormat="1" ht="19.5" customHeight="1" x14ac:dyDescent="0.25">
      <c r="A9" s="179"/>
      <c r="B9" s="140"/>
      <c r="C9" s="68" t="s">
        <v>9</v>
      </c>
      <c r="D9" s="68" t="s">
        <v>114</v>
      </c>
      <c r="E9" s="2">
        <v>61599.54</v>
      </c>
    </row>
    <row r="10" spans="1:5" s="36" customFormat="1" x14ac:dyDescent="0.25">
      <c r="A10" s="177">
        <f>MAX(A$3:A9)+1</f>
        <v>4</v>
      </c>
      <c r="B10" s="140" t="s">
        <v>430</v>
      </c>
      <c r="C10" s="68" t="s">
        <v>8</v>
      </c>
      <c r="D10" s="68" t="s">
        <v>871</v>
      </c>
      <c r="E10" s="2">
        <v>67385.14</v>
      </c>
    </row>
    <row r="11" spans="1:5" s="36" customFormat="1" x14ac:dyDescent="0.25">
      <c r="A11" s="178"/>
      <c r="B11" s="140"/>
      <c r="C11" s="68" t="s">
        <v>9</v>
      </c>
      <c r="D11" s="68" t="s">
        <v>27</v>
      </c>
      <c r="E11" s="2">
        <v>52866.78</v>
      </c>
    </row>
    <row r="12" spans="1:5" s="36" customFormat="1" ht="24.75" customHeight="1" x14ac:dyDescent="0.25">
      <c r="A12" s="179"/>
      <c r="B12" s="140"/>
      <c r="C12" s="68" t="s">
        <v>9</v>
      </c>
      <c r="D12" s="68" t="s">
        <v>28</v>
      </c>
      <c r="E12" s="2">
        <v>53399.58</v>
      </c>
    </row>
    <row r="13" spans="1:5" s="36" customFormat="1" ht="37.5" customHeight="1" x14ac:dyDescent="0.25">
      <c r="A13" s="22">
        <f>MAX(A$3:A12)+1</f>
        <v>5</v>
      </c>
      <c r="B13" s="68" t="s">
        <v>432</v>
      </c>
      <c r="C13" s="68" t="s">
        <v>8</v>
      </c>
      <c r="D13" s="68" t="s">
        <v>115</v>
      </c>
      <c r="E13" s="2">
        <v>67136.06</v>
      </c>
    </row>
    <row r="14" spans="1:5" s="36" customFormat="1" x14ac:dyDescent="0.25">
      <c r="A14" s="177">
        <f>MAX(A$3:A13)+1</f>
        <v>6</v>
      </c>
      <c r="B14" s="140" t="s">
        <v>431</v>
      </c>
      <c r="C14" s="68" t="s">
        <v>8</v>
      </c>
      <c r="D14" s="68" t="s">
        <v>116</v>
      </c>
      <c r="E14" s="2">
        <v>69927.3</v>
      </c>
    </row>
    <row r="15" spans="1:5" s="36" customFormat="1" x14ac:dyDescent="0.25">
      <c r="A15" s="178"/>
      <c r="B15" s="140"/>
      <c r="C15" s="68" t="s">
        <v>9</v>
      </c>
      <c r="D15" s="68" t="s">
        <v>117</v>
      </c>
      <c r="E15" s="2">
        <v>54078.48</v>
      </c>
    </row>
    <row r="16" spans="1:5" s="36" customFormat="1" ht="21" customHeight="1" x14ac:dyDescent="0.25">
      <c r="A16" s="179"/>
      <c r="B16" s="140"/>
      <c r="C16" s="68" t="s">
        <v>9</v>
      </c>
      <c r="D16" s="68" t="s">
        <v>118</v>
      </c>
      <c r="E16" s="2">
        <v>47252.2</v>
      </c>
    </row>
    <row r="17" spans="1:5" s="34" customFormat="1" ht="34.5" customHeight="1" x14ac:dyDescent="0.25">
      <c r="A17" s="22">
        <f>MAX(A$3:A16)+1</f>
        <v>7</v>
      </c>
      <c r="B17" s="68" t="s">
        <v>433</v>
      </c>
      <c r="C17" s="68" t="s">
        <v>8</v>
      </c>
      <c r="D17" s="68" t="s">
        <v>119</v>
      </c>
      <c r="E17" s="2">
        <v>67127.759999999995</v>
      </c>
    </row>
    <row r="18" spans="1:5" s="36" customFormat="1" ht="39.75" customHeight="1" x14ac:dyDescent="0.25">
      <c r="A18" s="22">
        <f>MAX(A$3:A17)+1</f>
        <v>8</v>
      </c>
      <c r="B18" s="68" t="s">
        <v>434</v>
      </c>
      <c r="C18" s="68" t="s">
        <v>8</v>
      </c>
      <c r="D18" s="68" t="s">
        <v>120</v>
      </c>
      <c r="E18" s="2">
        <v>65893.09</v>
      </c>
    </row>
    <row r="19" spans="1:5" s="36" customFormat="1" ht="17.25" customHeight="1" x14ac:dyDescent="0.25">
      <c r="A19" s="177">
        <f>MAX(A$3:A18)+1</f>
        <v>9</v>
      </c>
      <c r="B19" s="140" t="s">
        <v>435</v>
      </c>
      <c r="C19" s="68" t="s">
        <v>8</v>
      </c>
      <c r="D19" s="68" t="s">
        <v>121</v>
      </c>
      <c r="E19" s="2">
        <v>76735.55</v>
      </c>
    </row>
    <row r="20" spans="1:5" s="36" customFormat="1" x14ac:dyDescent="0.25">
      <c r="A20" s="178"/>
      <c r="B20" s="140"/>
      <c r="C20" s="68" t="s">
        <v>9</v>
      </c>
      <c r="D20" s="68" t="s">
        <v>29</v>
      </c>
      <c r="E20" s="2">
        <v>47743.92</v>
      </c>
    </row>
    <row r="21" spans="1:5" s="36" customFormat="1" ht="21" customHeight="1" x14ac:dyDescent="0.25">
      <c r="A21" s="179"/>
      <c r="B21" s="140"/>
      <c r="C21" s="68" t="s">
        <v>9</v>
      </c>
      <c r="D21" s="68" t="s">
        <v>30</v>
      </c>
      <c r="E21" s="2">
        <v>60529.55</v>
      </c>
    </row>
    <row r="22" spans="1:5" s="36" customFormat="1" x14ac:dyDescent="0.25">
      <c r="A22" s="177">
        <f>MAX(A$3:A21)+1</f>
        <v>10</v>
      </c>
      <c r="B22" s="140" t="s">
        <v>436</v>
      </c>
      <c r="C22" s="68" t="s">
        <v>8</v>
      </c>
      <c r="D22" s="68" t="s">
        <v>122</v>
      </c>
      <c r="E22" s="2">
        <v>70802.14</v>
      </c>
    </row>
    <row r="23" spans="1:5" s="36" customFormat="1" x14ac:dyDescent="0.25">
      <c r="A23" s="178"/>
      <c r="B23" s="140"/>
      <c r="C23" s="68" t="s">
        <v>9</v>
      </c>
      <c r="D23" s="68" t="s">
        <v>123</v>
      </c>
      <c r="E23" s="2">
        <v>53438.720000000001</v>
      </c>
    </row>
    <row r="24" spans="1:5" s="36" customFormat="1" x14ac:dyDescent="0.25">
      <c r="A24" s="179"/>
      <c r="B24" s="140"/>
      <c r="C24" s="68" t="s">
        <v>9</v>
      </c>
      <c r="D24" s="68" t="s">
        <v>31</v>
      </c>
      <c r="E24" s="2">
        <v>53464.65</v>
      </c>
    </row>
    <row r="25" spans="1:5" s="36" customFormat="1" ht="47.25" x14ac:dyDescent="0.25">
      <c r="A25" s="22">
        <f>MAX(A$3:A24)+1</f>
        <v>11</v>
      </c>
      <c r="B25" s="68" t="s">
        <v>437</v>
      </c>
      <c r="C25" s="68" t="s">
        <v>8</v>
      </c>
      <c r="D25" s="68" t="s">
        <v>124</v>
      </c>
      <c r="E25" s="2">
        <v>69910.8</v>
      </c>
    </row>
    <row r="26" spans="1:5" s="36" customFormat="1" ht="21" customHeight="1" x14ac:dyDescent="0.25">
      <c r="A26" s="177">
        <f>MAX(A$3:A25)+1</f>
        <v>12</v>
      </c>
      <c r="B26" s="140" t="s">
        <v>438</v>
      </c>
      <c r="C26" s="68" t="s">
        <v>8</v>
      </c>
      <c r="D26" s="68" t="s">
        <v>125</v>
      </c>
      <c r="E26" s="2">
        <v>78647.5</v>
      </c>
    </row>
    <row r="27" spans="1:5" s="36" customFormat="1" ht="18" customHeight="1" x14ac:dyDescent="0.25">
      <c r="A27" s="178"/>
      <c r="B27" s="140"/>
      <c r="C27" s="68" t="s">
        <v>9</v>
      </c>
      <c r="D27" s="129" t="s">
        <v>32</v>
      </c>
      <c r="E27" s="2">
        <v>58827.3</v>
      </c>
    </row>
    <row r="28" spans="1:5" s="36" customFormat="1" ht="19.5" customHeight="1" x14ac:dyDescent="0.25">
      <c r="A28" s="179"/>
      <c r="B28" s="140"/>
      <c r="C28" s="68" t="s">
        <v>9</v>
      </c>
      <c r="D28" s="68" t="s">
        <v>33</v>
      </c>
      <c r="E28" s="2">
        <v>57405.7</v>
      </c>
    </row>
    <row r="29" spans="1:5" s="36" customFormat="1" ht="21" customHeight="1" x14ac:dyDescent="0.25">
      <c r="A29" s="177">
        <f>MAX(A$3:A28)+1</f>
        <v>13</v>
      </c>
      <c r="B29" s="140" t="s">
        <v>439</v>
      </c>
      <c r="C29" s="68" t="s">
        <v>8</v>
      </c>
      <c r="D29" s="68" t="s">
        <v>126</v>
      </c>
      <c r="E29" s="2">
        <v>77668</v>
      </c>
    </row>
    <row r="30" spans="1:5" s="36" customFormat="1" ht="18.75" customHeight="1" x14ac:dyDescent="0.25">
      <c r="A30" s="178"/>
      <c r="B30" s="140"/>
      <c r="C30" s="68" t="s">
        <v>9</v>
      </c>
      <c r="D30" s="68" t="s">
        <v>127</v>
      </c>
      <c r="E30" s="2">
        <v>65159.37</v>
      </c>
    </row>
    <row r="31" spans="1:5" s="36" customFormat="1" ht="18.75" customHeight="1" x14ac:dyDescent="0.25">
      <c r="A31" s="179"/>
      <c r="B31" s="140"/>
      <c r="C31" s="68" t="s">
        <v>9</v>
      </c>
      <c r="D31" s="68" t="s">
        <v>128</v>
      </c>
      <c r="E31" s="2">
        <v>54143.91</v>
      </c>
    </row>
    <row r="32" spans="1:5" s="36" customFormat="1" ht="18.75" customHeight="1" x14ac:dyDescent="0.25">
      <c r="A32" s="177">
        <f>MAX(A$3:A31)+1</f>
        <v>14</v>
      </c>
      <c r="B32" s="140" t="s">
        <v>440</v>
      </c>
      <c r="C32" s="68" t="s">
        <v>8</v>
      </c>
      <c r="D32" s="68" t="s">
        <v>129</v>
      </c>
      <c r="E32" s="2">
        <v>81763.600000000006</v>
      </c>
    </row>
    <row r="33" spans="1:5" s="36" customFormat="1" ht="27.75" customHeight="1" x14ac:dyDescent="0.25">
      <c r="A33" s="179"/>
      <c r="B33" s="140"/>
      <c r="C33" s="68" t="s">
        <v>9</v>
      </c>
      <c r="D33" s="68" t="s">
        <v>130</v>
      </c>
      <c r="E33" s="2">
        <v>77807.97</v>
      </c>
    </row>
    <row r="34" spans="1:5" s="36" customFormat="1" ht="17.25" customHeight="1" x14ac:dyDescent="0.25">
      <c r="A34" s="177">
        <f>MAX(A$3:A33)+1</f>
        <v>15</v>
      </c>
      <c r="B34" s="140" t="s">
        <v>441</v>
      </c>
      <c r="C34" s="68" t="s">
        <v>8</v>
      </c>
      <c r="D34" s="68" t="s">
        <v>131</v>
      </c>
      <c r="E34" s="2">
        <v>89561.08</v>
      </c>
    </row>
    <row r="35" spans="1:5" s="36" customFormat="1" ht="18.75" customHeight="1" x14ac:dyDescent="0.25">
      <c r="A35" s="178"/>
      <c r="B35" s="140"/>
      <c r="C35" s="68" t="s">
        <v>9</v>
      </c>
      <c r="D35" s="68" t="s">
        <v>132</v>
      </c>
      <c r="E35" s="2">
        <v>67901.009999999995</v>
      </c>
    </row>
    <row r="36" spans="1:5" s="36" customFormat="1" ht="20.25" customHeight="1" x14ac:dyDescent="0.25">
      <c r="A36" s="179"/>
      <c r="B36" s="140"/>
      <c r="C36" s="68" t="s">
        <v>9</v>
      </c>
      <c r="D36" s="68" t="s">
        <v>133</v>
      </c>
      <c r="E36" s="2">
        <v>60425.760000000002</v>
      </c>
    </row>
    <row r="37" spans="1:5" s="36" customFormat="1" ht="47.25" x14ac:dyDescent="0.25">
      <c r="A37" s="22">
        <f>MAX(A$3:A36)+1</f>
        <v>16</v>
      </c>
      <c r="B37" s="68" t="s">
        <v>442</v>
      </c>
      <c r="C37" s="68" t="s">
        <v>8</v>
      </c>
      <c r="D37" s="68" t="s">
        <v>134</v>
      </c>
      <c r="E37" s="2">
        <v>59073.21</v>
      </c>
    </row>
    <row r="38" spans="1:5" s="36" customFormat="1" ht="18.75" customHeight="1" x14ac:dyDescent="0.25">
      <c r="A38" s="177">
        <f>MAX(A$3:A37)+1</f>
        <v>17</v>
      </c>
      <c r="B38" s="140" t="s">
        <v>443</v>
      </c>
      <c r="C38" s="68" t="s">
        <v>8</v>
      </c>
      <c r="D38" s="68" t="s">
        <v>135</v>
      </c>
      <c r="E38" s="2">
        <v>79507.23</v>
      </c>
    </row>
    <row r="39" spans="1:5" s="36" customFormat="1" ht="15" customHeight="1" x14ac:dyDescent="0.25">
      <c r="A39" s="178"/>
      <c r="B39" s="140"/>
      <c r="C39" s="68" t="s">
        <v>9</v>
      </c>
      <c r="D39" s="68" t="s">
        <v>34</v>
      </c>
      <c r="E39" s="2">
        <v>55069.01</v>
      </c>
    </row>
    <row r="40" spans="1:5" s="36" customFormat="1" ht="21.75" customHeight="1" x14ac:dyDescent="0.25">
      <c r="A40" s="179"/>
      <c r="B40" s="140"/>
      <c r="C40" s="68" t="s">
        <v>9</v>
      </c>
      <c r="D40" s="68" t="s">
        <v>136</v>
      </c>
      <c r="E40" s="2">
        <v>60109.36</v>
      </c>
    </row>
    <row r="41" spans="1:5" s="36" customFormat="1" ht="21.75" customHeight="1" x14ac:dyDescent="0.25">
      <c r="A41" s="177">
        <f>MAX(A$3:A40)+1</f>
        <v>18</v>
      </c>
      <c r="B41" s="140" t="s">
        <v>444</v>
      </c>
      <c r="C41" s="68" t="s">
        <v>8</v>
      </c>
      <c r="D41" s="68" t="s">
        <v>137</v>
      </c>
      <c r="E41" s="2">
        <v>77287.73</v>
      </c>
    </row>
    <row r="42" spans="1:5" s="36" customFormat="1" ht="21" customHeight="1" x14ac:dyDescent="0.25">
      <c r="A42" s="178"/>
      <c r="B42" s="140"/>
      <c r="C42" s="68" t="s">
        <v>9</v>
      </c>
      <c r="D42" s="68" t="s">
        <v>138</v>
      </c>
      <c r="E42" s="2">
        <v>48495</v>
      </c>
    </row>
    <row r="43" spans="1:5" s="36" customFormat="1" ht="26.25" customHeight="1" x14ac:dyDescent="0.25">
      <c r="A43" s="179"/>
      <c r="B43" s="140"/>
      <c r="C43" s="68" t="s">
        <v>9</v>
      </c>
      <c r="D43" s="68" t="s">
        <v>139</v>
      </c>
      <c r="E43" s="2">
        <v>51335.16</v>
      </c>
    </row>
    <row r="44" spans="1:5" s="36" customFormat="1" ht="31.5" x14ac:dyDescent="0.25">
      <c r="A44" s="22">
        <f>MAX(A$3:A43)+1</f>
        <v>19</v>
      </c>
      <c r="B44" s="68" t="s">
        <v>445</v>
      </c>
      <c r="C44" s="68" t="s">
        <v>8</v>
      </c>
      <c r="D44" s="68" t="s">
        <v>140</v>
      </c>
      <c r="E44" s="2">
        <v>55818.37</v>
      </c>
    </row>
    <row r="45" spans="1:5" s="36" customFormat="1" ht="18" customHeight="1" x14ac:dyDescent="0.25">
      <c r="A45" s="177">
        <f>MAX(A$3:A44)+1</f>
        <v>20</v>
      </c>
      <c r="B45" s="140" t="s">
        <v>446</v>
      </c>
      <c r="C45" s="68" t="s">
        <v>8</v>
      </c>
      <c r="D45" s="68" t="s">
        <v>141</v>
      </c>
      <c r="E45" s="2">
        <v>59792.15</v>
      </c>
    </row>
    <row r="46" spans="1:5" s="36" customFormat="1" ht="20.25" customHeight="1" x14ac:dyDescent="0.25">
      <c r="A46" s="179"/>
      <c r="B46" s="140"/>
      <c r="C46" s="68" t="s">
        <v>9</v>
      </c>
      <c r="D46" s="68" t="s">
        <v>142</v>
      </c>
      <c r="E46" s="2">
        <v>49136.3</v>
      </c>
    </row>
    <row r="47" spans="1:5" s="36" customFormat="1" ht="15.75" customHeight="1" x14ac:dyDescent="0.25">
      <c r="A47" s="177">
        <f>MAX(A$3:A46)+1</f>
        <v>21</v>
      </c>
      <c r="B47" s="140" t="s">
        <v>447</v>
      </c>
      <c r="C47" s="68" t="s">
        <v>8</v>
      </c>
      <c r="D47" s="68" t="s">
        <v>143</v>
      </c>
      <c r="E47" s="3">
        <v>59789.919999999998</v>
      </c>
    </row>
    <row r="48" spans="1:5" s="36" customFormat="1" ht="18" customHeight="1" x14ac:dyDescent="0.25">
      <c r="A48" s="179"/>
      <c r="B48" s="140"/>
      <c r="C48" s="68" t="s">
        <v>9</v>
      </c>
      <c r="D48" s="68" t="s">
        <v>144</v>
      </c>
      <c r="E48" s="2">
        <v>66146.559999999998</v>
      </c>
    </row>
    <row r="49" spans="1:5" s="36" customFormat="1" ht="34.5" customHeight="1" x14ac:dyDescent="0.25">
      <c r="A49" s="22">
        <f>MAX(A$3:A48)+1</f>
        <v>22</v>
      </c>
      <c r="B49" s="68" t="s">
        <v>448</v>
      </c>
      <c r="C49" s="68" t="s">
        <v>8</v>
      </c>
      <c r="D49" s="68" t="s">
        <v>145</v>
      </c>
      <c r="E49" s="2">
        <v>66842.94</v>
      </c>
    </row>
    <row r="50" spans="1:5" s="36" customFormat="1" x14ac:dyDescent="0.25">
      <c r="A50" s="177">
        <f>MAX(A$3:A49)+1</f>
        <v>23</v>
      </c>
      <c r="B50" s="140" t="s">
        <v>539</v>
      </c>
      <c r="C50" s="68" t="s">
        <v>8</v>
      </c>
      <c r="D50" s="68" t="s">
        <v>422</v>
      </c>
      <c r="E50" s="72">
        <v>104963.06</v>
      </c>
    </row>
    <row r="51" spans="1:5" s="36" customFormat="1" x14ac:dyDescent="0.25">
      <c r="A51" s="178"/>
      <c r="B51" s="140"/>
      <c r="C51" s="68" t="s">
        <v>9</v>
      </c>
      <c r="D51" s="68" t="s">
        <v>106</v>
      </c>
      <c r="E51" s="72">
        <v>43932.23</v>
      </c>
    </row>
    <row r="52" spans="1:5" s="36" customFormat="1" x14ac:dyDescent="0.25">
      <c r="A52" s="178"/>
      <c r="B52" s="140"/>
      <c r="C52" s="68" t="s">
        <v>9</v>
      </c>
      <c r="D52" s="68" t="s">
        <v>107</v>
      </c>
      <c r="E52" s="72">
        <v>49013.4</v>
      </c>
    </row>
    <row r="53" spans="1:5" s="36" customFormat="1" x14ac:dyDescent="0.25">
      <c r="A53" s="179"/>
      <c r="B53" s="140"/>
      <c r="C53" s="68" t="s">
        <v>4</v>
      </c>
      <c r="D53" s="68" t="s">
        <v>108</v>
      </c>
      <c r="E53" s="72">
        <v>60870</v>
      </c>
    </row>
    <row r="54" spans="1:5" s="36" customFormat="1" ht="37.5" customHeight="1" x14ac:dyDescent="0.25">
      <c r="A54" s="22">
        <f>MAX(A$3:A53)+1</f>
        <v>24</v>
      </c>
      <c r="B54" s="68" t="s">
        <v>449</v>
      </c>
      <c r="C54" s="68" t="s">
        <v>8</v>
      </c>
      <c r="D54" s="68" t="s">
        <v>146</v>
      </c>
      <c r="E54" s="2">
        <v>63412.74</v>
      </c>
    </row>
    <row r="55" spans="1:5" s="36" customFormat="1" ht="15.75" customHeight="1" x14ac:dyDescent="0.25">
      <c r="A55" s="177">
        <f>MAX(A$3:A54)+1</f>
        <v>25</v>
      </c>
      <c r="B55" s="140" t="s">
        <v>450</v>
      </c>
      <c r="C55" s="68" t="s">
        <v>8</v>
      </c>
      <c r="D55" s="68" t="s">
        <v>147</v>
      </c>
      <c r="E55" s="2">
        <v>79049.34</v>
      </c>
    </row>
    <row r="56" spans="1:5" s="36" customFormat="1" x14ac:dyDescent="0.25">
      <c r="A56" s="178"/>
      <c r="B56" s="140"/>
      <c r="C56" s="68" t="s">
        <v>9</v>
      </c>
      <c r="D56" s="68" t="s">
        <v>148</v>
      </c>
      <c r="E56" s="2">
        <v>68781.279999999999</v>
      </c>
    </row>
    <row r="57" spans="1:5" s="36" customFormat="1" ht="20.25" customHeight="1" x14ac:dyDescent="0.25">
      <c r="A57" s="179"/>
      <c r="B57" s="140"/>
      <c r="C57" s="68" t="s">
        <v>9</v>
      </c>
      <c r="D57" s="68" t="s">
        <v>149</v>
      </c>
      <c r="E57" s="2">
        <v>66547.61</v>
      </c>
    </row>
    <row r="58" spans="1:5" s="36" customFormat="1" ht="47.25" x14ac:dyDescent="0.25">
      <c r="A58" s="22">
        <f>MAX(A$3:A57)+1</f>
        <v>26</v>
      </c>
      <c r="B58" s="68" t="s">
        <v>451</v>
      </c>
      <c r="C58" s="68" t="s">
        <v>8</v>
      </c>
      <c r="D58" s="68" t="s">
        <v>150</v>
      </c>
      <c r="E58" s="2">
        <v>60195.02</v>
      </c>
    </row>
    <row r="59" spans="1:5" s="36" customFormat="1" ht="39.75" customHeight="1" x14ac:dyDescent="0.25">
      <c r="A59" s="22">
        <f>MAX(A$3:A58)+1</f>
        <v>27</v>
      </c>
      <c r="B59" s="68" t="s">
        <v>452</v>
      </c>
      <c r="C59" s="68" t="s">
        <v>8</v>
      </c>
      <c r="D59" s="68" t="s">
        <v>151</v>
      </c>
      <c r="E59" s="2">
        <v>67342.25</v>
      </c>
    </row>
    <row r="60" spans="1:5" s="36" customFormat="1" ht="32.25" customHeight="1" x14ac:dyDescent="0.25">
      <c r="A60" s="22">
        <f>MAX(A$3:A59)+1</f>
        <v>28</v>
      </c>
      <c r="B60" s="68" t="s">
        <v>453</v>
      </c>
      <c r="C60" s="68" t="s">
        <v>8</v>
      </c>
      <c r="D60" s="68" t="s">
        <v>152</v>
      </c>
      <c r="E60" s="2">
        <v>66497.27</v>
      </c>
    </row>
    <row r="61" spans="1:5" s="36" customFormat="1" ht="16.5" customHeight="1" x14ac:dyDescent="0.25">
      <c r="A61" s="177">
        <f>MAX(A$3:A60)+1</f>
        <v>29</v>
      </c>
      <c r="B61" s="140" t="s">
        <v>454</v>
      </c>
      <c r="C61" s="68" t="s">
        <v>8</v>
      </c>
      <c r="D61" s="68" t="s">
        <v>153</v>
      </c>
      <c r="E61" s="2">
        <v>73531.259999999995</v>
      </c>
    </row>
    <row r="62" spans="1:5" s="36" customFormat="1" ht="19.5" customHeight="1" x14ac:dyDescent="0.25">
      <c r="A62" s="178"/>
      <c r="B62" s="140"/>
      <c r="C62" s="112" t="s">
        <v>9</v>
      </c>
      <c r="D62" s="6" t="s">
        <v>35</v>
      </c>
      <c r="E62" s="2">
        <v>56747.97</v>
      </c>
    </row>
    <row r="63" spans="1:5" s="36" customFormat="1" ht="16.5" customHeight="1" x14ac:dyDescent="0.25">
      <c r="A63" s="179"/>
      <c r="B63" s="140"/>
      <c r="C63" s="68" t="s">
        <v>9</v>
      </c>
      <c r="D63" s="68" t="s">
        <v>36</v>
      </c>
      <c r="E63" s="2">
        <v>53562.41</v>
      </c>
    </row>
    <row r="64" spans="1:5" s="36" customFormat="1" ht="47.25" x14ac:dyDescent="0.25">
      <c r="A64" s="22">
        <f>MAX(A$3:A63)+1</f>
        <v>30</v>
      </c>
      <c r="B64" s="68" t="s">
        <v>455</v>
      </c>
      <c r="C64" s="68" t="s">
        <v>8</v>
      </c>
      <c r="D64" s="68" t="s">
        <v>154</v>
      </c>
      <c r="E64" s="2">
        <v>74043.83</v>
      </c>
    </row>
    <row r="65" spans="1:5" s="36" customFormat="1" ht="37.5" customHeight="1" x14ac:dyDescent="0.25">
      <c r="A65" s="22">
        <f>MAX(A$3:A64)+1</f>
        <v>31</v>
      </c>
      <c r="B65" s="68" t="s">
        <v>456</v>
      </c>
      <c r="C65" s="68" t="s">
        <v>8</v>
      </c>
      <c r="D65" s="68" t="s">
        <v>155</v>
      </c>
      <c r="E65" s="2">
        <v>68713.13</v>
      </c>
    </row>
    <row r="66" spans="1:5" s="36" customFormat="1" ht="39" customHeight="1" x14ac:dyDescent="0.25">
      <c r="A66" s="22">
        <f>MAX(A$3:A65)+1</f>
        <v>32</v>
      </c>
      <c r="B66" s="68" t="s">
        <v>457</v>
      </c>
      <c r="C66" s="68" t="s">
        <v>8</v>
      </c>
      <c r="D66" s="68" t="s">
        <v>156</v>
      </c>
      <c r="E66" s="2">
        <v>62321.63</v>
      </c>
    </row>
    <row r="67" spans="1:5" s="36" customFormat="1" x14ac:dyDescent="0.25">
      <c r="A67" s="177">
        <f>MAX(A$3:A66)+1</f>
        <v>33</v>
      </c>
      <c r="B67" s="140" t="s">
        <v>458</v>
      </c>
      <c r="C67" s="68" t="s">
        <v>8</v>
      </c>
      <c r="D67" s="68" t="s">
        <v>157</v>
      </c>
      <c r="E67" s="2">
        <v>80573.27</v>
      </c>
    </row>
    <row r="68" spans="1:5" s="36" customFormat="1" x14ac:dyDescent="0.25">
      <c r="A68" s="178"/>
      <c r="B68" s="140"/>
      <c r="C68" s="68" t="s">
        <v>9</v>
      </c>
      <c r="D68" s="68" t="s">
        <v>37</v>
      </c>
      <c r="E68" s="2">
        <v>58317.919999999998</v>
      </c>
    </row>
    <row r="69" spans="1:5" s="36" customFormat="1" x14ac:dyDescent="0.25">
      <c r="A69" s="179"/>
      <c r="B69" s="140"/>
      <c r="C69" s="68" t="s">
        <v>9</v>
      </c>
      <c r="D69" s="112" t="s">
        <v>38</v>
      </c>
      <c r="E69" s="2">
        <v>85072.75</v>
      </c>
    </row>
    <row r="70" spans="1:5" s="36" customFormat="1" ht="23.25" customHeight="1" x14ac:dyDescent="0.25">
      <c r="A70" s="177">
        <f>MAX(A$3:A69)+1</f>
        <v>34</v>
      </c>
      <c r="B70" s="140" t="s">
        <v>459</v>
      </c>
      <c r="C70" s="68" t="s">
        <v>9</v>
      </c>
      <c r="D70" s="68" t="s">
        <v>40</v>
      </c>
      <c r="E70" s="2">
        <v>50018.09</v>
      </c>
    </row>
    <row r="71" spans="1:5" s="36" customFormat="1" ht="21" customHeight="1" x14ac:dyDescent="0.25">
      <c r="A71" s="179"/>
      <c r="B71" s="140"/>
      <c r="C71" s="68" t="s">
        <v>9</v>
      </c>
      <c r="D71" s="68" t="s">
        <v>41</v>
      </c>
      <c r="E71" s="2">
        <v>68381.97</v>
      </c>
    </row>
    <row r="72" spans="1:5" s="36" customFormat="1" ht="17.25" customHeight="1" x14ac:dyDescent="0.25">
      <c r="A72" s="177">
        <f>MAX(A$3:A71)+1</f>
        <v>35</v>
      </c>
      <c r="B72" s="140" t="s">
        <v>460</v>
      </c>
      <c r="C72" s="68" t="s">
        <v>8</v>
      </c>
      <c r="D72" s="68" t="s">
        <v>750</v>
      </c>
      <c r="E72" s="2">
        <v>75776.149999999994</v>
      </c>
    </row>
    <row r="73" spans="1:5" s="36" customFormat="1" ht="16.5" customHeight="1" x14ac:dyDescent="0.25">
      <c r="A73" s="179"/>
      <c r="B73" s="140"/>
      <c r="C73" s="68" t="s">
        <v>9</v>
      </c>
      <c r="D73" s="68" t="s">
        <v>42</v>
      </c>
      <c r="E73" s="2">
        <v>39249.599999999999</v>
      </c>
    </row>
    <row r="74" spans="1:5" s="36" customFormat="1" ht="31.5" x14ac:dyDescent="0.25">
      <c r="A74" s="177">
        <f>MAX(A$3:A73)+1</f>
        <v>36</v>
      </c>
      <c r="B74" s="140" t="s">
        <v>751</v>
      </c>
      <c r="C74" s="68" t="s">
        <v>8</v>
      </c>
      <c r="D74" s="68" t="s">
        <v>2534</v>
      </c>
      <c r="E74" s="72">
        <v>93569.62</v>
      </c>
    </row>
    <row r="75" spans="1:5" s="36" customFormat="1" x14ac:dyDescent="0.25">
      <c r="A75" s="178"/>
      <c r="B75" s="140"/>
      <c r="C75" s="68" t="s">
        <v>9</v>
      </c>
      <c r="D75" s="68" t="s">
        <v>102</v>
      </c>
      <c r="E75" s="72">
        <v>57196.05</v>
      </c>
    </row>
    <row r="76" spans="1:5" s="36" customFormat="1" x14ac:dyDescent="0.25">
      <c r="A76" s="178"/>
      <c r="B76" s="140"/>
      <c r="C76" s="68" t="s">
        <v>9</v>
      </c>
      <c r="D76" s="68" t="s">
        <v>103</v>
      </c>
      <c r="E76" s="72">
        <v>33197.1</v>
      </c>
    </row>
    <row r="77" spans="1:5" s="36" customFormat="1" x14ac:dyDescent="0.25">
      <c r="A77" s="178"/>
      <c r="B77" s="140"/>
      <c r="C77" s="68" t="s">
        <v>9</v>
      </c>
      <c r="D77" s="68" t="s">
        <v>104</v>
      </c>
      <c r="E77" s="72">
        <v>58781.72</v>
      </c>
    </row>
    <row r="78" spans="1:5" s="36" customFormat="1" x14ac:dyDescent="0.25">
      <c r="A78" s="179"/>
      <c r="B78" s="140"/>
      <c r="C78" s="68" t="s">
        <v>4</v>
      </c>
      <c r="D78" s="68" t="s">
        <v>105</v>
      </c>
      <c r="E78" s="72">
        <v>54800.95</v>
      </c>
    </row>
    <row r="79" spans="1:5" s="36" customFormat="1" ht="47.25" x14ac:dyDescent="0.25">
      <c r="A79" s="22">
        <f>MAX(A$3:A78)+1</f>
        <v>37</v>
      </c>
      <c r="B79" s="68" t="s">
        <v>461</v>
      </c>
      <c r="C79" s="68" t="s">
        <v>8</v>
      </c>
      <c r="D79" s="68" t="s">
        <v>158</v>
      </c>
      <c r="E79" s="2">
        <v>63453.45</v>
      </c>
    </row>
    <row r="80" spans="1:5" s="36" customFormat="1" ht="21" customHeight="1" x14ac:dyDescent="0.25">
      <c r="A80" s="177">
        <f>MAX(A$3:A79)+1</f>
        <v>38</v>
      </c>
      <c r="B80" s="140" t="s">
        <v>462</v>
      </c>
      <c r="C80" s="68" t="s">
        <v>8</v>
      </c>
      <c r="D80" s="68" t="s">
        <v>159</v>
      </c>
      <c r="E80" s="2">
        <v>74400.710000000006</v>
      </c>
    </row>
    <row r="81" spans="1:5" s="36" customFormat="1" ht="22.5" customHeight="1" x14ac:dyDescent="0.25">
      <c r="A81" s="179"/>
      <c r="B81" s="140"/>
      <c r="C81" s="68" t="s">
        <v>9</v>
      </c>
      <c r="D81" s="68" t="s">
        <v>160</v>
      </c>
      <c r="E81" s="2">
        <v>52797.26</v>
      </c>
    </row>
    <row r="82" spans="1:5" s="36" customFormat="1" ht="31.5" x14ac:dyDescent="0.25">
      <c r="A82" s="22">
        <f>MAX(A$3:A81)+1</f>
        <v>39</v>
      </c>
      <c r="B82" s="68" t="s">
        <v>463</v>
      </c>
      <c r="C82" s="68" t="s">
        <v>8</v>
      </c>
      <c r="D82" s="68" t="s">
        <v>161</v>
      </c>
      <c r="E82" s="2">
        <v>62152.39</v>
      </c>
    </row>
    <row r="83" spans="1:5" s="36" customFormat="1" x14ac:dyDescent="0.25">
      <c r="A83" s="177">
        <f>MAX(A$3:A82)+1</f>
        <v>40</v>
      </c>
      <c r="B83" s="140" t="s">
        <v>464</v>
      </c>
      <c r="C83" s="68" t="s">
        <v>8</v>
      </c>
      <c r="D83" s="68" t="s">
        <v>162</v>
      </c>
      <c r="E83" s="2">
        <v>78460.789999999994</v>
      </c>
    </row>
    <row r="84" spans="1:5" s="36" customFormat="1" x14ac:dyDescent="0.25">
      <c r="A84" s="178"/>
      <c r="B84" s="140"/>
      <c r="C84" s="68" t="s">
        <v>9</v>
      </c>
      <c r="D84" s="68" t="s">
        <v>163</v>
      </c>
      <c r="E84" s="2">
        <v>56465.47</v>
      </c>
    </row>
    <row r="85" spans="1:5" s="36" customFormat="1" x14ac:dyDescent="0.25">
      <c r="A85" s="179"/>
      <c r="B85" s="140"/>
      <c r="C85" s="68" t="s">
        <v>9</v>
      </c>
      <c r="D85" s="68" t="s">
        <v>164</v>
      </c>
      <c r="E85" s="2">
        <v>56999.43</v>
      </c>
    </row>
    <row r="86" spans="1:5" s="36" customFormat="1" x14ac:dyDescent="0.25">
      <c r="A86" s="177">
        <f>MAX(A$3:A85)+1</f>
        <v>41</v>
      </c>
      <c r="B86" s="140" t="s">
        <v>465</v>
      </c>
      <c r="C86" s="68" t="s">
        <v>8</v>
      </c>
      <c r="D86" s="68" t="s">
        <v>165</v>
      </c>
      <c r="E86" s="2">
        <v>76422.740000000005</v>
      </c>
    </row>
    <row r="87" spans="1:5" s="36" customFormat="1" x14ac:dyDescent="0.25">
      <c r="A87" s="178"/>
      <c r="B87" s="140"/>
      <c r="C87" s="68" t="s">
        <v>9</v>
      </c>
      <c r="D87" s="68" t="s">
        <v>166</v>
      </c>
      <c r="E87" s="2">
        <v>60493.53</v>
      </c>
    </row>
    <row r="88" spans="1:5" s="36" customFormat="1" x14ac:dyDescent="0.25">
      <c r="A88" s="179"/>
      <c r="B88" s="140"/>
      <c r="C88" s="68" t="s">
        <v>9</v>
      </c>
      <c r="D88" s="68" t="s">
        <v>167</v>
      </c>
      <c r="E88" s="2">
        <v>68380.240000000005</v>
      </c>
    </row>
    <row r="89" spans="1:5" s="36" customFormat="1" x14ac:dyDescent="0.25">
      <c r="A89" s="177">
        <f>MAX(A$3:A88)+1</f>
        <v>42</v>
      </c>
      <c r="B89" s="140" t="s">
        <v>466</v>
      </c>
      <c r="C89" s="68" t="s">
        <v>8</v>
      </c>
      <c r="D89" s="68" t="s">
        <v>168</v>
      </c>
      <c r="E89" s="2">
        <v>75674.66</v>
      </c>
    </row>
    <row r="90" spans="1:5" s="36" customFormat="1" x14ac:dyDescent="0.25">
      <c r="A90" s="178"/>
      <c r="B90" s="140"/>
      <c r="C90" s="68" t="s">
        <v>9</v>
      </c>
      <c r="D90" s="68" t="s">
        <v>169</v>
      </c>
      <c r="E90" s="2">
        <v>71037.77</v>
      </c>
    </row>
    <row r="91" spans="1:5" s="36" customFormat="1" x14ac:dyDescent="0.25">
      <c r="A91" s="179"/>
      <c r="B91" s="140"/>
      <c r="C91" s="68" t="s">
        <v>9</v>
      </c>
      <c r="D91" s="68" t="s">
        <v>170</v>
      </c>
      <c r="E91" s="2">
        <v>70500.98</v>
      </c>
    </row>
    <row r="92" spans="1:5" s="36" customFormat="1" ht="31.5" x14ac:dyDescent="0.25">
      <c r="A92" s="22">
        <f>MAX(A$3:A91)+1</f>
        <v>43</v>
      </c>
      <c r="B92" s="68" t="s">
        <v>467</v>
      </c>
      <c r="C92" s="68" t="s">
        <v>8</v>
      </c>
      <c r="D92" s="68" t="s">
        <v>171</v>
      </c>
      <c r="E92" s="2">
        <v>64732.53</v>
      </c>
    </row>
    <row r="93" spans="1:5" s="36" customFormat="1" x14ac:dyDescent="0.25">
      <c r="A93" s="177">
        <f>MAX(A$3:A92)+1</f>
        <v>44</v>
      </c>
      <c r="B93" s="140" t="s">
        <v>468</v>
      </c>
      <c r="C93" s="68" t="s">
        <v>8</v>
      </c>
      <c r="D93" s="68" t="s">
        <v>172</v>
      </c>
      <c r="E93" s="2">
        <v>83976.13</v>
      </c>
    </row>
    <row r="94" spans="1:5" s="36" customFormat="1" x14ac:dyDescent="0.25">
      <c r="A94" s="178"/>
      <c r="B94" s="140"/>
      <c r="C94" s="68" t="s">
        <v>9</v>
      </c>
      <c r="D94" s="68" t="s">
        <v>173</v>
      </c>
      <c r="E94" s="2">
        <v>91823.67</v>
      </c>
    </row>
    <row r="95" spans="1:5" s="36" customFormat="1" x14ac:dyDescent="0.25">
      <c r="A95" s="179"/>
      <c r="B95" s="140"/>
      <c r="C95" s="68" t="s">
        <v>9</v>
      </c>
      <c r="D95" s="68" t="s">
        <v>174</v>
      </c>
      <c r="E95" s="2">
        <v>62229.11</v>
      </c>
    </row>
    <row r="96" spans="1:5" s="36" customFormat="1" x14ac:dyDescent="0.25">
      <c r="A96" s="177">
        <f>MAX(A$3:A95)+1</f>
        <v>45</v>
      </c>
      <c r="B96" s="140" t="s">
        <v>469</v>
      </c>
      <c r="C96" s="68" t="s">
        <v>8</v>
      </c>
      <c r="D96" s="68" t="s">
        <v>175</v>
      </c>
      <c r="E96" s="2">
        <v>75781.66</v>
      </c>
    </row>
    <row r="97" spans="1:5" s="36" customFormat="1" x14ac:dyDescent="0.25">
      <c r="A97" s="178"/>
      <c r="B97" s="140"/>
      <c r="C97" s="68" t="s">
        <v>9</v>
      </c>
      <c r="D97" s="68" t="s">
        <v>176</v>
      </c>
      <c r="E97" s="2">
        <v>56169.01</v>
      </c>
    </row>
    <row r="98" spans="1:5" s="36" customFormat="1" x14ac:dyDescent="0.25">
      <c r="A98" s="179"/>
      <c r="B98" s="140"/>
      <c r="C98" s="68" t="s">
        <v>9</v>
      </c>
      <c r="D98" s="68" t="s">
        <v>177</v>
      </c>
      <c r="E98" s="2">
        <v>54969.74</v>
      </c>
    </row>
    <row r="99" spans="1:5" s="36" customFormat="1" ht="47.25" x14ac:dyDescent="0.25">
      <c r="A99" s="22">
        <f>MAX(A$3:A98)+1</f>
        <v>46</v>
      </c>
      <c r="B99" s="68" t="s">
        <v>470</v>
      </c>
      <c r="C99" s="68" t="s">
        <v>8</v>
      </c>
      <c r="D99" s="68" t="s">
        <v>178</v>
      </c>
      <c r="E99" s="2">
        <v>70208.41</v>
      </c>
    </row>
    <row r="100" spans="1:5" s="36" customFormat="1" x14ac:dyDescent="0.25">
      <c r="A100" s="177">
        <f>MAX(A$3:A99)+1</f>
        <v>47</v>
      </c>
      <c r="B100" s="182" t="s">
        <v>471</v>
      </c>
      <c r="C100" s="68" t="s">
        <v>8</v>
      </c>
      <c r="D100" s="68" t="s">
        <v>179</v>
      </c>
      <c r="E100" s="2">
        <v>78706.69</v>
      </c>
    </row>
    <row r="101" spans="1:5" s="36" customFormat="1" x14ac:dyDescent="0.25">
      <c r="A101" s="179"/>
      <c r="B101" s="182"/>
      <c r="C101" s="68" t="s">
        <v>9</v>
      </c>
      <c r="D101" s="68" t="s">
        <v>43</v>
      </c>
      <c r="E101" s="2">
        <v>60339.01</v>
      </c>
    </row>
    <row r="102" spans="1:5" s="36" customFormat="1" x14ac:dyDescent="0.25">
      <c r="A102" s="177">
        <f>MAX(A$3:A101)+1</f>
        <v>48</v>
      </c>
      <c r="B102" s="140" t="s">
        <v>472</v>
      </c>
      <c r="C102" s="68" t="s">
        <v>8</v>
      </c>
      <c r="D102" s="68" t="s">
        <v>180</v>
      </c>
      <c r="E102" s="2">
        <v>86853.52</v>
      </c>
    </row>
    <row r="103" spans="1:5" s="36" customFormat="1" x14ac:dyDescent="0.25">
      <c r="A103" s="178"/>
      <c r="B103" s="140"/>
      <c r="C103" s="68" t="s">
        <v>9</v>
      </c>
      <c r="D103" s="68" t="s">
        <v>181</v>
      </c>
      <c r="E103" s="2">
        <v>59859.21</v>
      </c>
    </row>
    <row r="104" spans="1:5" s="36" customFormat="1" x14ac:dyDescent="0.25">
      <c r="A104" s="179"/>
      <c r="B104" s="140"/>
      <c r="C104" s="68" t="s">
        <v>9</v>
      </c>
      <c r="D104" s="68" t="s">
        <v>44</v>
      </c>
      <c r="E104" s="2">
        <v>62620.45</v>
      </c>
    </row>
    <row r="105" spans="1:5" s="36" customFormat="1" x14ac:dyDescent="0.25">
      <c r="A105" s="177">
        <f>MAX(A$3:A104)+1</f>
        <v>49</v>
      </c>
      <c r="B105" s="140" t="s">
        <v>473</v>
      </c>
      <c r="C105" s="68" t="s">
        <v>8</v>
      </c>
      <c r="D105" s="68" t="s">
        <v>182</v>
      </c>
      <c r="E105" s="2">
        <v>84698.22</v>
      </c>
    </row>
    <row r="106" spans="1:5" s="36" customFormat="1" x14ac:dyDescent="0.25">
      <c r="A106" s="178"/>
      <c r="B106" s="140"/>
      <c r="C106" s="68" t="s">
        <v>9</v>
      </c>
      <c r="D106" s="68" t="s">
        <v>183</v>
      </c>
      <c r="E106" s="2">
        <v>49208.41</v>
      </c>
    </row>
    <row r="107" spans="1:5" s="36" customFormat="1" x14ac:dyDescent="0.25">
      <c r="A107" s="179"/>
      <c r="B107" s="140"/>
      <c r="C107" s="68" t="s">
        <v>9</v>
      </c>
      <c r="D107" s="68" t="s">
        <v>184</v>
      </c>
      <c r="E107" s="2">
        <v>53897.77</v>
      </c>
    </row>
    <row r="108" spans="1:5" s="36" customFormat="1" x14ac:dyDescent="0.25">
      <c r="A108" s="177">
        <f>MAX(A$3:A107)+1</f>
        <v>50</v>
      </c>
      <c r="B108" s="140" t="s">
        <v>474</v>
      </c>
      <c r="C108" s="68" t="s">
        <v>8</v>
      </c>
      <c r="D108" s="68" t="s">
        <v>185</v>
      </c>
      <c r="E108" s="2">
        <v>79935.91</v>
      </c>
    </row>
    <row r="109" spans="1:5" s="36" customFormat="1" x14ac:dyDescent="0.25">
      <c r="A109" s="178"/>
      <c r="B109" s="140"/>
      <c r="C109" s="68" t="s">
        <v>9</v>
      </c>
      <c r="D109" s="68" t="s">
        <v>45</v>
      </c>
      <c r="E109" s="2">
        <v>51112.92</v>
      </c>
    </row>
    <row r="110" spans="1:5" s="36" customFormat="1" x14ac:dyDescent="0.25">
      <c r="A110" s="179"/>
      <c r="B110" s="140"/>
      <c r="C110" s="68" t="s">
        <v>9</v>
      </c>
      <c r="D110" s="68" t="s">
        <v>46</v>
      </c>
      <c r="E110" s="2">
        <v>51091.68</v>
      </c>
    </row>
    <row r="111" spans="1:5" s="36" customFormat="1" x14ac:dyDescent="0.25">
      <c r="A111" s="177">
        <f>MAX(A$3:A110)+1</f>
        <v>51</v>
      </c>
      <c r="B111" s="140" t="s">
        <v>475</v>
      </c>
      <c r="C111" s="68" t="s">
        <v>8</v>
      </c>
      <c r="D111" s="68" t="s">
        <v>186</v>
      </c>
      <c r="E111" s="2">
        <v>88446.31</v>
      </c>
    </row>
    <row r="112" spans="1:5" s="36" customFormat="1" x14ac:dyDescent="0.25">
      <c r="A112" s="178"/>
      <c r="B112" s="140"/>
      <c r="C112" s="68" t="s">
        <v>9</v>
      </c>
      <c r="D112" s="68" t="s">
        <v>187</v>
      </c>
      <c r="E112" s="2">
        <v>74347.53</v>
      </c>
    </row>
    <row r="113" spans="1:5" s="36" customFormat="1" x14ac:dyDescent="0.25">
      <c r="A113" s="179"/>
      <c r="B113" s="140"/>
      <c r="C113" s="68" t="s">
        <v>9</v>
      </c>
      <c r="D113" s="68" t="s">
        <v>188</v>
      </c>
      <c r="E113" s="2">
        <v>70709.87</v>
      </c>
    </row>
    <row r="114" spans="1:5" s="36" customFormat="1" x14ac:dyDescent="0.25">
      <c r="A114" s="177">
        <f>MAX(A$3:A113)+1</f>
        <v>52</v>
      </c>
      <c r="B114" s="140" t="s">
        <v>476</v>
      </c>
      <c r="C114" s="68" t="s">
        <v>8</v>
      </c>
      <c r="D114" s="68" t="s">
        <v>189</v>
      </c>
      <c r="E114" s="2">
        <v>75662.37</v>
      </c>
    </row>
    <row r="115" spans="1:5" s="36" customFormat="1" x14ac:dyDescent="0.25">
      <c r="A115" s="178"/>
      <c r="B115" s="140"/>
      <c r="C115" s="68" t="s">
        <v>9</v>
      </c>
      <c r="D115" s="68" t="s">
        <v>190</v>
      </c>
      <c r="E115" s="2">
        <v>43069.56</v>
      </c>
    </row>
    <row r="116" spans="1:5" s="36" customFormat="1" x14ac:dyDescent="0.25">
      <c r="A116" s="179"/>
      <c r="B116" s="140"/>
      <c r="C116" s="68" t="s">
        <v>9</v>
      </c>
      <c r="D116" s="6" t="s">
        <v>191</v>
      </c>
      <c r="E116" s="2">
        <v>53229.38</v>
      </c>
    </row>
    <row r="117" spans="1:5" s="36" customFormat="1" x14ac:dyDescent="0.25">
      <c r="A117" s="177">
        <f>MAX(A$3:A116)+1</f>
        <v>53</v>
      </c>
      <c r="B117" s="140" t="s">
        <v>477</v>
      </c>
      <c r="C117" s="68" t="s">
        <v>8</v>
      </c>
      <c r="D117" s="68" t="s">
        <v>192</v>
      </c>
      <c r="E117" s="2">
        <v>65903.89</v>
      </c>
    </row>
    <row r="118" spans="1:5" s="36" customFormat="1" x14ac:dyDescent="0.25">
      <c r="A118" s="179"/>
      <c r="B118" s="140"/>
      <c r="C118" s="68" t="s">
        <v>9</v>
      </c>
      <c r="D118" s="68" t="s">
        <v>193</v>
      </c>
      <c r="E118" s="2">
        <v>60430.96</v>
      </c>
    </row>
    <row r="119" spans="1:5" s="36" customFormat="1" ht="31.5" x14ac:dyDescent="0.25">
      <c r="A119" s="22">
        <f>MAX(A$3:A118)+1</f>
        <v>54</v>
      </c>
      <c r="B119" s="68" t="s">
        <v>478</v>
      </c>
      <c r="C119" s="68" t="s">
        <v>8</v>
      </c>
      <c r="D119" s="68" t="s">
        <v>194</v>
      </c>
      <c r="E119" s="2">
        <v>57026.09</v>
      </c>
    </row>
    <row r="120" spans="1:5" s="36" customFormat="1" ht="31.5" x14ac:dyDescent="0.25">
      <c r="A120" s="22">
        <f>MAX(A$3:A119)+1</f>
        <v>55</v>
      </c>
      <c r="B120" s="68" t="s">
        <v>479</v>
      </c>
      <c r="C120" s="68" t="s">
        <v>8</v>
      </c>
      <c r="D120" s="68" t="s">
        <v>195</v>
      </c>
      <c r="E120" s="2">
        <v>64602.92</v>
      </c>
    </row>
    <row r="121" spans="1:5" s="36" customFormat="1" ht="31.5" x14ac:dyDescent="0.25">
      <c r="A121" s="22">
        <f>MAX(A$3:A120)+1</f>
        <v>56</v>
      </c>
      <c r="B121" s="68" t="s">
        <v>480</v>
      </c>
      <c r="C121" s="68" t="s">
        <v>8</v>
      </c>
      <c r="D121" s="68" t="s">
        <v>196</v>
      </c>
      <c r="E121" s="5">
        <v>67340.97</v>
      </c>
    </row>
    <row r="122" spans="1:5" s="36" customFormat="1" ht="31.5" x14ac:dyDescent="0.25">
      <c r="A122" s="22">
        <f>MAX(A$3:A121)+1</f>
        <v>57</v>
      </c>
      <c r="B122" s="68" t="s">
        <v>481</v>
      </c>
      <c r="C122" s="68" t="s">
        <v>8</v>
      </c>
      <c r="D122" s="68" t="s">
        <v>197</v>
      </c>
      <c r="E122" s="2">
        <v>68334.28</v>
      </c>
    </row>
    <row r="123" spans="1:5" s="36" customFormat="1" ht="31.5" x14ac:dyDescent="0.25">
      <c r="A123" s="22">
        <f>MAX(A$3:A122)+1</f>
        <v>58</v>
      </c>
      <c r="B123" s="68" t="s">
        <v>482</v>
      </c>
      <c r="C123" s="68" t="s">
        <v>8</v>
      </c>
      <c r="D123" s="68" t="s">
        <v>47</v>
      </c>
      <c r="E123" s="2">
        <v>63193.67</v>
      </c>
    </row>
    <row r="124" spans="1:5" s="36" customFormat="1" x14ac:dyDescent="0.25">
      <c r="A124" s="177">
        <f>MAX(A$3:A123)+1</f>
        <v>59</v>
      </c>
      <c r="B124" s="140" t="s">
        <v>483</v>
      </c>
      <c r="C124" s="68" t="s">
        <v>8</v>
      </c>
      <c r="D124" s="68" t="s">
        <v>198</v>
      </c>
      <c r="E124" s="2">
        <v>84093.25</v>
      </c>
    </row>
    <row r="125" spans="1:5" s="36" customFormat="1" x14ac:dyDescent="0.25">
      <c r="A125" s="178"/>
      <c r="B125" s="140"/>
      <c r="C125" s="68" t="s">
        <v>9</v>
      </c>
      <c r="D125" s="68" t="s">
        <v>199</v>
      </c>
      <c r="E125" s="2">
        <v>57182.32</v>
      </c>
    </row>
    <row r="126" spans="1:5" s="36" customFormat="1" x14ac:dyDescent="0.25">
      <c r="A126" s="179"/>
      <c r="B126" s="140"/>
      <c r="C126" s="68" t="s">
        <v>9</v>
      </c>
      <c r="D126" s="68" t="s">
        <v>200</v>
      </c>
      <c r="E126" s="2">
        <v>46742.080000000002</v>
      </c>
    </row>
    <row r="127" spans="1:5" s="36" customFormat="1" x14ac:dyDescent="0.25">
      <c r="A127" s="177">
        <f>MAX(A$3:A126)+1</f>
        <v>60</v>
      </c>
      <c r="B127" s="140" t="s">
        <v>484</v>
      </c>
      <c r="C127" s="68" t="s">
        <v>8</v>
      </c>
      <c r="D127" s="68" t="s">
        <v>201</v>
      </c>
      <c r="E127" s="2">
        <v>64484.25</v>
      </c>
    </row>
    <row r="128" spans="1:5" s="36" customFormat="1" x14ac:dyDescent="0.25">
      <c r="A128" s="178"/>
      <c r="B128" s="140"/>
      <c r="C128" s="68" t="s">
        <v>9</v>
      </c>
      <c r="D128" s="68" t="s">
        <v>48</v>
      </c>
      <c r="E128" s="2">
        <v>35430.080000000002</v>
      </c>
    </row>
    <row r="129" spans="1:5" s="36" customFormat="1" x14ac:dyDescent="0.25">
      <c r="A129" s="179"/>
      <c r="B129" s="140"/>
      <c r="C129" s="68" t="s">
        <v>9</v>
      </c>
      <c r="D129" s="68" t="s">
        <v>49</v>
      </c>
      <c r="E129" s="2">
        <v>57122.57</v>
      </c>
    </row>
    <row r="130" spans="1:5" s="36" customFormat="1" x14ac:dyDescent="0.25">
      <c r="A130" s="177">
        <f>MAX(A$3:A129)+1</f>
        <v>61</v>
      </c>
      <c r="B130" s="140" t="s">
        <v>485</v>
      </c>
      <c r="C130" s="68" t="s">
        <v>8</v>
      </c>
      <c r="D130" s="68" t="s">
        <v>202</v>
      </c>
      <c r="E130" s="2">
        <v>75254.61</v>
      </c>
    </row>
    <row r="131" spans="1:5" s="36" customFormat="1" x14ac:dyDescent="0.25">
      <c r="A131" s="178"/>
      <c r="B131" s="140"/>
      <c r="C131" s="68" t="s">
        <v>9</v>
      </c>
      <c r="D131" s="68" t="s">
        <v>203</v>
      </c>
      <c r="E131" s="2">
        <v>59247.040000000001</v>
      </c>
    </row>
    <row r="132" spans="1:5" s="36" customFormat="1" x14ac:dyDescent="0.25">
      <c r="A132" s="179"/>
      <c r="B132" s="140"/>
      <c r="C132" s="68" t="s">
        <v>9</v>
      </c>
      <c r="D132" s="68" t="s">
        <v>204</v>
      </c>
      <c r="E132" s="2">
        <v>60777.74</v>
      </c>
    </row>
    <row r="133" spans="1:5" s="36" customFormat="1" x14ac:dyDescent="0.25">
      <c r="A133" s="177">
        <f>MAX(A$3:A132)+1</f>
        <v>62</v>
      </c>
      <c r="B133" s="140" t="s">
        <v>486</v>
      </c>
      <c r="C133" s="68" t="s">
        <v>8</v>
      </c>
      <c r="D133" s="68" t="s">
        <v>205</v>
      </c>
      <c r="E133" s="2">
        <v>75893.5</v>
      </c>
    </row>
    <row r="134" spans="1:5" s="36" customFormat="1" x14ac:dyDescent="0.25">
      <c r="A134" s="178"/>
      <c r="B134" s="140"/>
      <c r="C134" s="68" t="s">
        <v>9</v>
      </c>
      <c r="D134" s="68" t="s">
        <v>50</v>
      </c>
      <c r="E134" s="2">
        <v>61112.87</v>
      </c>
    </row>
    <row r="135" spans="1:5" s="36" customFormat="1" x14ac:dyDescent="0.25">
      <c r="A135" s="179"/>
      <c r="B135" s="140"/>
      <c r="C135" s="68" t="s">
        <v>9</v>
      </c>
      <c r="D135" s="68" t="s">
        <v>206</v>
      </c>
      <c r="E135" s="2">
        <v>59292.42</v>
      </c>
    </row>
    <row r="136" spans="1:5" s="36" customFormat="1" x14ac:dyDescent="0.25">
      <c r="A136" s="177">
        <f>MAX(A$3:A135)+1</f>
        <v>63</v>
      </c>
      <c r="B136" s="140" t="s">
        <v>487</v>
      </c>
      <c r="C136" s="68" t="s">
        <v>8</v>
      </c>
      <c r="D136" s="68" t="s">
        <v>51</v>
      </c>
      <c r="E136" s="2">
        <v>61344.23</v>
      </c>
    </row>
    <row r="137" spans="1:5" s="36" customFormat="1" x14ac:dyDescent="0.25">
      <c r="A137" s="178"/>
      <c r="B137" s="140"/>
      <c r="C137" s="68" t="s">
        <v>9</v>
      </c>
      <c r="D137" s="68" t="s">
        <v>207</v>
      </c>
      <c r="E137" s="2">
        <v>52598.8</v>
      </c>
    </row>
    <row r="138" spans="1:5" s="36" customFormat="1" x14ac:dyDescent="0.25">
      <c r="A138" s="179"/>
      <c r="B138" s="140"/>
      <c r="C138" s="68" t="s">
        <v>9</v>
      </c>
      <c r="D138" s="68" t="s">
        <v>52</v>
      </c>
      <c r="E138" s="2">
        <v>60286.8</v>
      </c>
    </row>
    <row r="139" spans="1:5" s="36" customFormat="1" x14ac:dyDescent="0.25">
      <c r="A139" s="177">
        <f>MAX(A$3:A138)+1</f>
        <v>64</v>
      </c>
      <c r="B139" s="140" t="s">
        <v>488</v>
      </c>
      <c r="C139" s="68" t="s">
        <v>8</v>
      </c>
      <c r="D139" s="68" t="s">
        <v>208</v>
      </c>
      <c r="E139" s="2">
        <v>70798.98</v>
      </c>
    </row>
    <row r="140" spans="1:5" s="36" customFormat="1" x14ac:dyDescent="0.25">
      <c r="A140" s="178"/>
      <c r="B140" s="140"/>
      <c r="C140" s="68" t="s">
        <v>9</v>
      </c>
      <c r="D140" s="68" t="s">
        <v>209</v>
      </c>
      <c r="E140" s="2">
        <v>56759.4</v>
      </c>
    </row>
    <row r="141" spans="1:5" s="36" customFormat="1" x14ac:dyDescent="0.25">
      <c r="A141" s="179"/>
      <c r="B141" s="140"/>
      <c r="C141" s="68" t="s">
        <v>9</v>
      </c>
      <c r="D141" s="68" t="s">
        <v>53</v>
      </c>
      <c r="E141" s="2">
        <v>54533.02</v>
      </c>
    </row>
    <row r="142" spans="1:5" s="36" customFormat="1" ht="31.5" x14ac:dyDescent="0.25">
      <c r="A142" s="22">
        <f>MAX(A$3:A141)+1</f>
        <v>65</v>
      </c>
      <c r="B142" s="68" t="s">
        <v>489</v>
      </c>
      <c r="C142" s="68" t="s">
        <v>8</v>
      </c>
      <c r="D142" s="68" t="s">
        <v>210</v>
      </c>
      <c r="E142" s="2">
        <v>59858.43</v>
      </c>
    </row>
    <row r="143" spans="1:5" s="36" customFormat="1" ht="31.5" x14ac:dyDescent="0.25">
      <c r="A143" s="22">
        <f>MAX(A$3:A142)+1</f>
        <v>66</v>
      </c>
      <c r="B143" s="68" t="s">
        <v>490</v>
      </c>
      <c r="C143" s="68" t="s">
        <v>8</v>
      </c>
      <c r="D143" s="68" t="s">
        <v>211</v>
      </c>
      <c r="E143" s="2">
        <v>60864.9</v>
      </c>
    </row>
    <row r="144" spans="1:5" s="36" customFormat="1" x14ac:dyDescent="0.25">
      <c r="A144" s="177">
        <f>MAX(A$3:A143)+1</f>
        <v>67</v>
      </c>
      <c r="B144" s="140" t="s">
        <v>491</v>
      </c>
      <c r="C144" s="68" t="s">
        <v>8</v>
      </c>
      <c r="D144" s="68" t="s">
        <v>212</v>
      </c>
      <c r="E144" s="2">
        <v>71428.95</v>
      </c>
    </row>
    <row r="145" spans="1:5" s="36" customFormat="1" x14ac:dyDescent="0.25">
      <c r="A145" s="178"/>
      <c r="B145" s="140"/>
      <c r="C145" s="68" t="s">
        <v>9</v>
      </c>
      <c r="D145" s="68" t="s">
        <v>213</v>
      </c>
      <c r="E145" s="2">
        <v>50664.27</v>
      </c>
    </row>
    <row r="146" spans="1:5" s="36" customFormat="1" x14ac:dyDescent="0.25">
      <c r="A146" s="179"/>
      <c r="B146" s="140"/>
      <c r="C146" s="68" t="s">
        <v>9</v>
      </c>
      <c r="D146" s="68" t="s">
        <v>54</v>
      </c>
      <c r="E146" s="2">
        <v>53312.13</v>
      </c>
    </row>
    <row r="147" spans="1:5" s="36" customFormat="1" x14ac:dyDescent="0.25">
      <c r="A147" s="177">
        <f>MAX(A$3:A146)+1</f>
        <v>68</v>
      </c>
      <c r="B147" s="140" t="s">
        <v>492</v>
      </c>
      <c r="C147" s="68" t="s">
        <v>8</v>
      </c>
      <c r="D147" s="68" t="s">
        <v>214</v>
      </c>
      <c r="E147" s="2">
        <v>82208.33</v>
      </c>
    </row>
    <row r="148" spans="1:5" s="36" customFormat="1" x14ac:dyDescent="0.25">
      <c r="A148" s="178"/>
      <c r="B148" s="140"/>
      <c r="C148" s="68" t="s">
        <v>9</v>
      </c>
      <c r="D148" s="68" t="s">
        <v>55</v>
      </c>
      <c r="E148" s="2">
        <v>53526.720000000001</v>
      </c>
    </row>
    <row r="149" spans="1:5" s="36" customFormat="1" x14ac:dyDescent="0.25">
      <c r="A149" s="179"/>
      <c r="B149" s="140"/>
      <c r="C149" s="68" t="s">
        <v>9</v>
      </c>
      <c r="D149" s="68" t="s">
        <v>215</v>
      </c>
      <c r="E149" s="2">
        <v>29457.85</v>
      </c>
    </row>
    <row r="150" spans="1:5" s="36" customFormat="1" ht="31.5" x14ac:dyDescent="0.25">
      <c r="A150" s="22">
        <f>MAX(A$3:A149)+1</f>
        <v>69</v>
      </c>
      <c r="B150" s="68" t="s">
        <v>493</v>
      </c>
      <c r="C150" s="68" t="s">
        <v>8</v>
      </c>
      <c r="D150" s="68" t="s">
        <v>216</v>
      </c>
      <c r="E150" s="2">
        <v>65739.41</v>
      </c>
    </row>
    <row r="151" spans="1:5" s="36" customFormat="1" x14ac:dyDescent="0.25">
      <c r="A151" s="177">
        <f>MAX(A$3:A150)+1</f>
        <v>70</v>
      </c>
      <c r="B151" s="140" t="s">
        <v>494</v>
      </c>
      <c r="C151" s="68" t="s">
        <v>8</v>
      </c>
      <c r="D151" s="68" t="s">
        <v>217</v>
      </c>
      <c r="E151" s="2">
        <v>70613.13</v>
      </c>
    </row>
    <row r="152" spans="1:5" s="36" customFormat="1" x14ac:dyDescent="0.25">
      <c r="A152" s="179"/>
      <c r="B152" s="140"/>
      <c r="C152" s="68" t="s">
        <v>9</v>
      </c>
      <c r="D152" s="68" t="s">
        <v>218</v>
      </c>
      <c r="E152" s="2">
        <v>58694.06</v>
      </c>
    </row>
    <row r="153" spans="1:5" s="36" customFormat="1" x14ac:dyDescent="0.25">
      <c r="A153" s="177">
        <f>MAX(A$3:A152)+1</f>
        <v>71</v>
      </c>
      <c r="B153" s="140" t="s">
        <v>495</v>
      </c>
      <c r="C153" s="68" t="s">
        <v>8</v>
      </c>
      <c r="D153" s="68" t="s">
        <v>56</v>
      </c>
      <c r="E153" s="2">
        <v>61909.49</v>
      </c>
    </row>
    <row r="154" spans="1:5" s="36" customFormat="1" x14ac:dyDescent="0.25">
      <c r="A154" s="179"/>
      <c r="B154" s="140"/>
      <c r="C154" s="68" t="s">
        <v>9</v>
      </c>
      <c r="D154" s="68" t="s">
        <v>57</v>
      </c>
      <c r="E154" s="2">
        <v>61813.56</v>
      </c>
    </row>
    <row r="155" spans="1:5" s="36" customFormat="1" x14ac:dyDescent="0.25">
      <c r="A155" s="177">
        <f>MAX(A$3:A154)+1</f>
        <v>72</v>
      </c>
      <c r="B155" s="140" t="s">
        <v>496</v>
      </c>
      <c r="C155" s="68" t="s">
        <v>8</v>
      </c>
      <c r="D155" s="68" t="s">
        <v>219</v>
      </c>
      <c r="E155" s="2">
        <v>71804.86</v>
      </c>
    </row>
    <row r="156" spans="1:5" s="36" customFormat="1" x14ac:dyDescent="0.25">
      <c r="A156" s="178"/>
      <c r="B156" s="140"/>
      <c r="C156" s="68" t="s">
        <v>9</v>
      </c>
      <c r="D156" s="68" t="s">
        <v>58</v>
      </c>
      <c r="E156" s="2">
        <v>58695.17</v>
      </c>
    </row>
    <row r="157" spans="1:5" s="36" customFormat="1" ht="18.75" customHeight="1" x14ac:dyDescent="0.25">
      <c r="A157" s="179"/>
      <c r="B157" s="140"/>
      <c r="C157" s="68" t="s">
        <v>9</v>
      </c>
      <c r="D157" s="68" t="s">
        <v>39</v>
      </c>
      <c r="E157" s="2">
        <v>43214.44</v>
      </c>
    </row>
    <row r="158" spans="1:5" s="36" customFormat="1" ht="46.5" customHeight="1" x14ac:dyDescent="0.25">
      <c r="A158" s="22">
        <f>MAX(A$3:A157)+1</f>
        <v>73</v>
      </c>
      <c r="B158" s="68" t="s">
        <v>497</v>
      </c>
      <c r="C158" s="68" t="s">
        <v>8</v>
      </c>
      <c r="D158" s="68" t="s">
        <v>220</v>
      </c>
      <c r="E158" s="2">
        <v>63388.29</v>
      </c>
    </row>
    <row r="159" spans="1:5" s="36" customFormat="1" ht="23.25" customHeight="1" x14ac:dyDescent="0.25">
      <c r="A159" s="177">
        <f>MAX(A$3:A158)+1</f>
        <v>74</v>
      </c>
      <c r="B159" s="140" t="s">
        <v>498</v>
      </c>
      <c r="C159" s="68" t="s">
        <v>9</v>
      </c>
      <c r="D159" s="68" t="s">
        <v>59</v>
      </c>
      <c r="E159" s="2">
        <v>137178.6</v>
      </c>
    </row>
    <row r="160" spans="1:5" s="36" customFormat="1" ht="24.75" customHeight="1" x14ac:dyDescent="0.25">
      <c r="A160" s="179"/>
      <c r="B160" s="140"/>
      <c r="C160" s="68" t="s">
        <v>9</v>
      </c>
      <c r="D160" s="68" t="s">
        <v>221</v>
      </c>
      <c r="E160" s="2">
        <v>59678.68</v>
      </c>
    </row>
    <row r="161" spans="1:7" s="36" customFormat="1" ht="31.5" x14ac:dyDescent="0.25">
      <c r="A161" s="22">
        <f>MAX(A$3:A160)+1</f>
        <v>75</v>
      </c>
      <c r="B161" s="68" t="s">
        <v>499</v>
      </c>
      <c r="C161" s="68" t="s">
        <v>8</v>
      </c>
      <c r="D161" s="68" t="s">
        <v>222</v>
      </c>
      <c r="E161" s="2">
        <v>62700.79</v>
      </c>
    </row>
    <row r="162" spans="1:7" s="36" customFormat="1" ht="31.5" x14ac:dyDescent="0.25">
      <c r="A162" s="22">
        <f>MAX(A$3:A161)+1</f>
        <v>76</v>
      </c>
      <c r="B162" s="68" t="s">
        <v>500</v>
      </c>
      <c r="C162" s="68" t="s">
        <v>8</v>
      </c>
      <c r="D162" s="68" t="s">
        <v>60</v>
      </c>
      <c r="E162" s="2">
        <v>63800.29</v>
      </c>
    </row>
    <row r="163" spans="1:7" s="36" customFormat="1" ht="31.5" x14ac:dyDescent="0.25">
      <c r="A163" s="22">
        <f>MAX(A$3:A162)+1</f>
        <v>77</v>
      </c>
      <c r="B163" s="68" t="s">
        <v>501</v>
      </c>
      <c r="C163" s="68" t="s">
        <v>8</v>
      </c>
      <c r="D163" s="68" t="s">
        <v>223</v>
      </c>
      <c r="E163" s="2">
        <v>70520.14</v>
      </c>
    </row>
    <row r="164" spans="1:7" s="36" customFormat="1" ht="22.5" customHeight="1" x14ac:dyDescent="0.25">
      <c r="A164" s="177">
        <f>MAX(A$3:A163)+1</f>
        <v>78</v>
      </c>
      <c r="B164" s="140" t="s">
        <v>502</v>
      </c>
      <c r="C164" s="68" t="s">
        <v>8</v>
      </c>
      <c r="D164" s="68" t="s">
        <v>224</v>
      </c>
      <c r="E164" s="2">
        <v>76720.490000000005</v>
      </c>
    </row>
    <row r="165" spans="1:7" s="36" customFormat="1" ht="27.75" customHeight="1" x14ac:dyDescent="0.25">
      <c r="A165" s="179"/>
      <c r="B165" s="140"/>
      <c r="C165" s="68" t="s">
        <v>9</v>
      </c>
      <c r="D165" s="68" t="s">
        <v>225</v>
      </c>
      <c r="E165" s="2">
        <v>63575.42</v>
      </c>
    </row>
    <row r="166" spans="1:7" s="36" customFormat="1" ht="31.5" x14ac:dyDescent="0.25">
      <c r="A166" s="22">
        <f>MAX(A$3:A165)+1</f>
        <v>79</v>
      </c>
      <c r="B166" s="68" t="s">
        <v>752</v>
      </c>
      <c r="C166" s="68" t="s">
        <v>8</v>
      </c>
      <c r="D166" s="68" t="s">
        <v>226</v>
      </c>
      <c r="E166" s="2">
        <v>61894.55</v>
      </c>
    </row>
    <row r="167" spans="1:7" s="37" customFormat="1" x14ac:dyDescent="0.25">
      <c r="A167" s="177">
        <f>MAX(A$3:A166)+1</f>
        <v>80</v>
      </c>
      <c r="B167" s="174" t="s">
        <v>526</v>
      </c>
      <c r="C167" s="71" t="s">
        <v>1</v>
      </c>
      <c r="D167" s="71" t="s">
        <v>335</v>
      </c>
      <c r="E167" s="8">
        <v>109921.41</v>
      </c>
    </row>
    <row r="168" spans="1:7" s="37" customFormat="1" x14ac:dyDescent="0.25">
      <c r="A168" s="178"/>
      <c r="B168" s="174"/>
      <c r="C168" s="71" t="s">
        <v>3</v>
      </c>
      <c r="D168" s="71" t="s">
        <v>336</v>
      </c>
      <c r="E168" s="8">
        <v>85199.09</v>
      </c>
    </row>
    <row r="169" spans="1:7" s="37" customFormat="1" x14ac:dyDescent="0.25">
      <c r="A169" s="178"/>
      <c r="B169" s="174"/>
      <c r="C169" s="71" t="s">
        <v>3</v>
      </c>
      <c r="D169" s="71" t="s">
        <v>337</v>
      </c>
      <c r="E169" s="8">
        <v>84658.11</v>
      </c>
    </row>
    <row r="170" spans="1:7" s="37" customFormat="1" x14ac:dyDescent="0.25">
      <c r="A170" s="178"/>
      <c r="B170" s="174"/>
      <c r="C170" s="71" t="s">
        <v>3</v>
      </c>
      <c r="D170" s="71" t="s">
        <v>338</v>
      </c>
      <c r="E170" s="8">
        <v>91712.14</v>
      </c>
    </row>
    <row r="171" spans="1:7" s="37" customFormat="1" x14ac:dyDescent="0.25">
      <c r="A171" s="178"/>
      <c r="B171" s="174"/>
      <c r="C171" s="71" t="s">
        <v>3</v>
      </c>
      <c r="D171" s="71" t="s">
        <v>339</v>
      </c>
      <c r="E171" s="8">
        <v>70046.94</v>
      </c>
    </row>
    <row r="172" spans="1:7" s="37" customFormat="1" x14ac:dyDescent="0.25">
      <c r="A172" s="178"/>
      <c r="B172" s="174"/>
      <c r="C172" s="71" t="s">
        <v>3</v>
      </c>
      <c r="D172" s="71" t="s">
        <v>340</v>
      </c>
      <c r="E172" s="8">
        <v>72109.06</v>
      </c>
    </row>
    <row r="173" spans="1:7" s="37" customFormat="1" x14ac:dyDescent="0.25">
      <c r="A173" s="179"/>
      <c r="B173" s="174"/>
      <c r="C173" s="68" t="s">
        <v>4</v>
      </c>
      <c r="D173" s="71" t="s">
        <v>341</v>
      </c>
      <c r="E173" s="8">
        <v>82807.41</v>
      </c>
    </row>
    <row r="174" spans="1:7" s="40" customFormat="1" ht="15.75" customHeight="1" x14ac:dyDescent="0.25">
      <c r="A174" s="177">
        <f>MAX(A$3:A173)+1</f>
        <v>81</v>
      </c>
      <c r="B174" s="140" t="s">
        <v>504</v>
      </c>
      <c r="C174" s="68" t="s">
        <v>1</v>
      </c>
      <c r="D174" s="68" t="s">
        <v>227</v>
      </c>
      <c r="E174" s="2">
        <v>96397.3</v>
      </c>
      <c r="F174" s="38"/>
      <c r="G174" s="39"/>
    </row>
    <row r="175" spans="1:7" s="40" customFormat="1" x14ac:dyDescent="0.25">
      <c r="A175" s="178"/>
      <c r="B175" s="140"/>
      <c r="C175" s="68" t="s">
        <v>3</v>
      </c>
      <c r="D175" s="68" t="s">
        <v>228</v>
      </c>
      <c r="E175" s="2">
        <v>78766.64</v>
      </c>
      <c r="F175" s="38"/>
      <c r="G175" s="39"/>
    </row>
    <row r="176" spans="1:7" s="40" customFormat="1" x14ac:dyDescent="0.25">
      <c r="A176" s="178"/>
      <c r="B176" s="140"/>
      <c r="C176" s="68" t="s">
        <v>3</v>
      </c>
      <c r="D176" s="68" t="s">
        <v>229</v>
      </c>
      <c r="E176" s="2">
        <v>66316.09</v>
      </c>
      <c r="F176" s="38"/>
      <c r="G176" s="39"/>
    </row>
    <row r="177" spans="1:7" s="40" customFormat="1" x14ac:dyDescent="0.25">
      <c r="A177" s="178"/>
      <c r="B177" s="140"/>
      <c r="C177" s="68" t="s">
        <v>3</v>
      </c>
      <c r="D177" s="68" t="s">
        <v>230</v>
      </c>
      <c r="E177" s="2">
        <v>64232</v>
      </c>
      <c r="F177" s="38"/>
      <c r="G177" s="39"/>
    </row>
    <row r="178" spans="1:7" s="40" customFormat="1" x14ac:dyDescent="0.25">
      <c r="A178" s="178"/>
      <c r="B178" s="140"/>
      <c r="C178" s="68" t="s">
        <v>3</v>
      </c>
      <c r="D178" s="68" t="s">
        <v>231</v>
      </c>
      <c r="E178" s="2">
        <v>80163.5</v>
      </c>
      <c r="F178" s="38"/>
      <c r="G178" s="39"/>
    </row>
    <row r="179" spans="1:7" s="40" customFormat="1" x14ac:dyDescent="0.25">
      <c r="A179" s="178"/>
      <c r="B179" s="140"/>
      <c r="C179" s="68" t="s">
        <v>3</v>
      </c>
      <c r="D179" s="68" t="s">
        <v>232</v>
      </c>
      <c r="E179" s="2">
        <v>58878.39</v>
      </c>
      <c r="F179" s="38"/>
      <c r="G179" s="39"/>
    </row>
    <row r="180" spans="1:7" s="40" customFormat="1" x14ac:dyDescent="0.25">
      <c r="A180" s="179"/>
      <c r="B180" s="140"/>
      <c r="C180" s="68" t="s">
        <v>4</v>
      </c>
      <c r="D180" s="22" t="s">
        <v>61</v>
      </c>
      <c r="E180" s="2">
        <v>47803.37</v>
      </c>
      <c r="F180" s="41"/>
      <c r="G180" s="39"/>
    </row>
    <row r="181" spans="1:7" s="40" customFormat="1" x14ac:dyDescent="0.25">
      <c r="A181" s="177">
        <f>MAX(A$3:A180)+1</f>
        <v>82</v>
      </c>
      <c r="B181" s="140" t="s">
        <v>503</v>
      </c>
      <c r="C181" s="68" t="s">
        <v>1</v>
      </c>
      <c r="D181" s="68" t="s">
        <v>233</v>
      </c>
      <c r="E181" s="2">
        <v>108051.4</v>
      </c>
      <c r="F181" s="38"/>
      <c r="G181" s="39"/>
    </row>
    <row r="182" spans="1:7" s="40" customFormat="1" x14ac:dyDescent="0.25">
      <c r="A182" s="178"/>
      <c r="B182" s="140"/>
      <c r="C182" s="68" t="s">
        <v>3</v>
      </c>
      <c r="D182" s="68" t="s">
        <v>62</v>
      </c>
      <c r="E182" s="2">
        <v>80278.13</v>
      </c>
      <c r="F182" s="38"/>
      <c r="G182" s="39"/>
    </row>
    <row r="183" spans="1:7" s="40" customFormat="1" x14ac:dyDescent="0.25">
      <c r="A183" s="178"/>
      <c r="B183" s="140"/>
      <c r="C183" s="68" t="s">
        <v>3</v>
      </c>
      <c r="D183" s="68" t="s">
        <v>234</v>
      </c>
      <c r="E183" s="2">
        <v>89103.63</v>
      </c>
      <c r="F183" s="38"/>
      <c r="G183" s="39"/>
    </row>
    <row r="184" spans="1:7" s="40" customFormat="1" x14ac:dyDescent="0.25">
      <c r="A184" s="178"/>
      <c r="B184" s="140"/>
      <c r="C184" s="68" t="s">
        <v>3</v>
      </c>
      <c r="D184" s="68" t="s">
        <v>63</v>
      </c>
      <c r="E184" s="2">
        <v>79298.080000000002</v>
      </c>
      <c r="F184" s="38"/>
      <c r="G184" s="39"/>
    </row>
    <row r="185" spans="1:7" s="40" customFormat="1" x14ac:dyDescent="0.25">
      <c r="A185" s="178"/>
      <c r="B185" s="140"/>
      <c r="C185" s="68" t="s">
        <v>3</v>
      </c>
      <c r="D185" s="68" t="s">
        <v>235</v>
      </c>
      <c r="E185" s="2">
        <v>83163.509999999995</v>
      </c>
      <c r="F185" s="38"/>
      <c r="G185" s="39"/>
    </row>
    <row r="186" spans="1:7" s="40" customFormat="1" x14ac:dyDescent="0.25">
      <c r="A186" s="179"/>
      <c r="B186" s="140"/>
      <c r="C186" s="68" t="s">
        <v>3</v>
      </c>
      <c r="D186" s="68" t="s">
        <v>64</v>
      </c>
      <c r="E186" s="2">
        <v>83198.77</v>
      </c>
      <c r="F186" s="38"/>
      <c r="G186" s="39"/>
    </row>
    <row r="187" spans="1:7" s="37" customFormat="1" x14ac:dyDescent="0.25">
      <c r="A187" s="177">
        <f>MAX(A$3:A186)+1</f>
        <v>83</v>
      </c>
      <c r="B187" s="174" t="s">
        <v>522</v>
      </c>
      <c r="C187" s="71" t="s">
        <v>1</v>
      </c>
      <c r="D187" s="71" t="s">
        <v>307</v>
      </c>
      <c r="E187" s="71">
        <v>96998.06</v>
      </c>
    </row>
    <row r="188" spans="1:7" s="37" customFormat="1" x14ac:dyDescent="0.25">
      <c r="A188" s="178"/>
      <c r="B188" s="174"/>
      <c r="C188" s="71" t="s">
        <v>3</v>
      </c>
      <c r="D188" s="71" t="s">
        <v>308</v>
      </c>
      <c r="E188" s="71">
        <v>65589.8</v>
      </c>
    </row>
    <row r="189" spans="1:7" s="37" customFormat="1" x14ac:dyDescent="0.25">
      <c r="A189" s="178"/>
      <c r="B189" s="174"/>
      <c r="C189" s="71" t="s">
        <v>3</v>
      </c>
      <c r="D189" s="71" t="s">
        <v>309</v>
      </c>
      <c r="E189" s="71">
        <v>69312.28</v>
      </c>
    </row>
    <row r="190" spans="1:7" s="37" customFormat="1" x14ac:dyDescent="0.25">
      <c r="A190" s="178"/>
      <c r="B190" s="174"/>
      <c r="C190" s="71" t="s">
        <v>3</v>
      </c>
      <c r="D190" s="71" t="s">
        <v>310</v>
      </c>
      <c r="E190" s="71">
        <v>65249.13</v>
      </c>
    </row>
    <row r="191" spans="1:7" s="37" customFormat="1" x14ac:dyDescent="0.25">
      <c r="A191" s="178"/>
      <c r="B191" s="174"/>
      <c r="C191" s="71" t="s">
        <v>3</v>
      </c>
      <c r="D191" s="71" t="s">
        <v>311</v>
      </c>
      <c r="E191" s="71">
        <v>63915.42</v>
      </c>
    </row>
    <row r="192" spans="1:7" s="37" customFormat="1" x14ac:dyDescent="0.25">
      <c r="A192" s="178"/>
      <c r="B192" s="174"/>
      <c r="C192" s="71" t="s">
        <v>3</v>
      </c>
      <c r="D192" s="71" t="s">
        <v>312</v>
      </c>
      <c r="E192" s="71">
        <v>73721.08</v>
      </c>
    </row>
    <row r="193" spans="1:7" s="37" customFormat="1" x14ac:dyDescent="0.25">
      <c r="A193" s="178"/>
      <c r="B193" s="174"/>
      <c r="C193" s="71" t="s">
        <v>3</v>
      </c>
      <c r="D193" s="71" t="s">
        <v>313</v>
      </c>
      <c r="E193" s="71">
        <v>58785.61</v>
      </c>
    </row>
    <row r="194" spans="1:7" s="37" customFormat="1" x14ac:dyDescent="0.25">
      <c r="A194" s="179"/>
      <c r="B194" s="174"/>
      <c r="C194" s="68" t="s">
        <v>4</v>
      </c>
      <c r="D194" s="71" t="s">
        <v>314</v>
      </c>
      <c r="E194" s="71">
        <v>54792.9</v>
      </c>
    </row>
    <row r="195" spans="1:7" s="40" customFormat="1" x14ac:dyDescent="0.25">
      <c r="A195" s="177">
        <f>MAX(A$3:A194)+1</f>
        <v>84</v>
      </c>
      <c r="B195" s="140" t="s">
        <v>516</v>
      </c>
      <c r="C195" s="68" t="s">
        <v>1</v>
      </c>
      <c r="D195" s="68" t="s">
        <v>279</v>
      </c>
      <c r="E195" s="2">
        <v>107624.51</v>
      </c>
      <c r="F195" s="38"/>
      <c r="G195" s="39"/>
    </row>
    <row r="196" spans="1:7" s="40" customFormat="1" x14ac:dyDescent="0.25">
      <c r="A196" s="178"/>
      <c r="B196" s="140"/>
      <c r="C196" s="68" t="s">
        <v>3</v>
      </c>
      <c r="D196" s="68" t="s">
        <v>89</v>
      </c>
      <c r="E196" s="2">
        <v>75486.179999999993</v>
      </c>
      <c r="F196" s="38"/>
      <c r="G196" s="39"/>
    </row>
    <row r="197" spans="1:7" s="40" customFormat="1" x14ac:dyDescent="0.25">
      <c r="A197" s="178"/>
      <c r="B197" s="140"/>
      <c r="C197" s="68" t="s">
        <v>3</v>
      </c>
      <c r="D197" s="68" t="s">
        <v>90</v>
      </c>
      <c r="E197" s="2">
        <v>75220.009999999995</v>
      </c>
      <c r="F197" s="38"/>
      <c r="G197" s="39"/>
    </row>
    <row r="198" spans="1:7" s="40" customFormat="1" x14ac:dyDescent="0.25">
      <c r="A198" s="178"/>
      <c r="B198" s="140"/>
      <c r="C198" s="68" t="s">
        <v>3</v>
      </c>
      <c r="D198" s="68" t="s">
        <v>280</v>
      </c>
      <c r="E198" s="2">
        <v>69259.710000000006</v>
      </c>
      <c r="F198" s="38"/>
      <c r="G198" s="39"/>
    </row>
    <row r="199" spans="1:7" s="40" customFormat="1" x14ac:dyDescent="0.25">
      <c r="A199" s="178"/>
      <c r="B199" s="140"/>
      <c r="C199" s="68" t="s">
        <v>3</v>
      </c>
      <c r="D199" s="68" t="s">
        <v>91</v>
      </c>
      <c r="E199" s="2">
        <v>64243.12</v>
      </c>
      <c r="F199" s="38"/>
      <c r="G199" s="39"/>
    </row>
    <row r="200" spans="1:7" s="40" customFormat="1" x14ac:dyDescent="0.25">
      <c r="A200" s="178"/>
      <c r="B200" s="140"/>
      <c r="C200" s="68" t="s">
        <v>3</v>
      </c>
      <c r="D200" s="68" t="s">
        <v>92</v>
      </c>
      <c r="E200" s="2">
        <v>72539.27</v>
      </c>
      <c r="F200" s="38"/>
      <c r="G200" s="39"/>
    </row>
    <row r="201" spans="1:7" s="40" customFormat="1" x14ac:dyDescent="0.25">
      <c r="A201" s="179"/>
      <c r="B201" s="140"/>
      <c r="C201" s="68" t="s">
        <v>4</v>
      </c>
      <c r="D201" s="68" t="s">
        <v>281</v>
      </c>
      <c r="E201" s="2">
        <v>65587.11</v>
      </c>
      <c r="F201" s="38"/>
      <c r="G201" s="41"/>
    </row>
    <row r="202" spans="1:7" s="40" customFormat="1" x14ac:dyDescent="0.25">
      <c r="A202" s="177">
        <f>MAX(A$3:A201)+1</f>
        <v>85</v>
      </c>
      <c r="B202" s="140" t="s">
        <v>870</v>
      </c>
      <c r="C202" s="68" t="s">
        <v>1</v>
      </c>
      <c r="D202" s="68" t="s">
        <v>267</v>
      </c>
      <c r="E202" s="2">
        <v>89480.76</v>
      </c>
      <c r="F202" s="38"/>
      <c r="G202" s="39"/>
    </row>
    <row r="203" spans="1:7" s="40" customFormat="1" x14ac:dyDescent="0.25">
      <c r="A203" s="178"/>
      <c r="B203" s="140"/>
      <c r="C203" s="68" t="s">
        <v>3</v>
      </c>
      <c r="D203" s="68" t="s">
        <v>268</v>
      </c>
      <c r="E203" s="2">
        <v>78764.61</v>
      </c>
      <c r="F203" s="38"/>
      <c r="G203" s="39"/>
    </row>
    <row r="204" spans="1:7" s="40" customFormat="1" x14ac:dyDescent="0.25">
      <c r="A204" s="178"/>
      <c r="B204" s="140"/>
      <c r="C204" s="68" t="s">
        <v>5</v>
      </c>
      <c r="D204" s="68" t="s">
        <v>78</v>
      </c>
      <c r="E204" s="2">
        <v>107942.2</v>
      </c>
      <c r="F204" s="38"/>
      <c r="G204" s="39"/>
    </row>
    <row r="205" spans="1:7" s="40" customFormat="1" x14ac:dyDescent="0.25">
      <c r="A205" s="178"/>
      <c r="B205" s="140"/>
      <c r="C205" s="68" t="s">
        <v>5</v>
      </c>
      <c r="D205" s="68" t="s">
        <v>79</v>
      </c>
      <c r="E205" s="2">
        <v>53518.54</v>
      </c>
      <c r="F205" s="38"/>
      <c r="G205" s="39"/>
    </row>
    <row r="206" spans="1:7" s="40" customFormat="1" x14ac:dyDescent="0.25">
      <c r="A206" s="179"/>
      <c r="B206" s="140"/>
      <c r="C206" s="68" t="s">
        <v>5</v>
      </c>
      <c r="D206" s="68" t="s">
        <v>80</v>
      </c>
      <c r="E206" s="2">
        <v>62883.6</v>
      </c>
      <c r="F206" s="38"/>
      <c r="G206" s="39"/>
    </row>
    <row r="207" spans="1:7" s="37" customFormat="1" x14ac:dyDescent="0.25">
      <c r="A207" s="177">
        <f>MAX(A$3:A206)+1</f>
        <v>86</v>
      </c>
      <c r="B207" s="174" t="s">
        <v>532</v>
      </c>
      <c r="C207" s="6" t="s">
        <v>1</v>
      </c>
      <c r="D207" s="6" t="s">
        <v>376</v>
      </c>
      <c r="E207" s="69">
        <v>109112.59</v>
      </c>
    </row>
    <row r="208" spans="1:7" s="37" customFormat="1" x14ac:dyDescent="0.25">
      <c r="A208" s="178"/>
      <c r="B208" s="170"/>
      <c r="C208" s="6" t="s">
        <v>3</v>
      </c>
      <c r="D208" s="6" t="s">
        <v>377</v>
      </c>
      <c r="E208" s="69">
        <v>71117.5</v>
      </c>
    </row>
    <row r="209" spans="1:5" s="37" customFormat="1" x14ac:dyDescent="0.25">
      <c r="A209" s="178"/>
      <c r="B209" s="170"/>
      <c r="C209" s="6" t="s">
        <v>3</v>
      </c>
      <c r="D209" s="6" t="s">
        <v>378</v>
      </c>
      <c r="E209" s="69">
        <v>69910.84</v>
      </c>
    </row>
    <row r="210" spans="1:5" s="37" customFormat="1" x14ac:dyDescent="0.25">
      <c r="A210" s="178"/>
      <c r="B210" s="170"/>
      <c r="C210" s="6" t="s">
        <v>3</v>
      </c>
      <c r="D210" s="6" t="s">
        <v>379</v>
      </c>
      <c r="E210" s="69">
        <v>87023.44</v>
      </c>
    </row>
    <row r="211" spans="1:5" s="37" customFormat="1" x14ac:dyDescent="0.25">
      <c r="A211" s="178"/>
      <c r="B211" s="170"/>
      <c r="C211" s="6" t="s">
        <v>5</v>
      </c>
      <c r="D211" s="6" t="s">
        <v>380</v>
      </c>
      <c r="E211" s="71">
        <v>56088.93</v>
      </c>
    </row>
    <row r="212" spans="1:5" s="37" customFormat="1" x14ac:dyDescent="0.25">
      <c r="A212" s="178"/>
      <c r="B212" s="170"/>
      <c r="C212" s="6" t="s">
        <v>3</v>
      </c>
      <c r="D212" s="6" t="s">
        <v>381</v>
      </c>
      <c r="E212" s="71">
        <v>44050.14</v>
      </c>
    </row>
    <row r="213" spans="1:5" s="37" customFormat="1" x14ac:dyDescent="0.25">
      <c r="A213" s="179"/>
      <c r="B213" s="170"/>
      <c r="C213" s="68" t="s">
        <v>4</v>
      </c>
      <c r="D213" s="6" t="s">
        <v>382</v>
      </c>
      <c r="E213" s="71">
        <v>79523.63</v>
      </c>
    </row>
    <row r="214" spans="1:5" s="37" customFormat="1" x14ac:dyDescent="0.25">
      <c r="A214" s="177">
        <f>MAX(A$3:A213)+1</f>
        <v>87</v>
      </c>
      <c r="B214" s="174" t="s">
        <v>533</v>
      </c>
      <c r="C214" s="6" t="s">
        <v>1</v>
      </c>
      <c r="D214" s="71" t="s">
        <v>383</v>
      </c>
      <c r="E214" s="71">
        <v>112821.07</v>
      </c>
    </row>
    <row r="215" spans="1:5" s="37" customFormat="1" x14ac:dyDescent="0.25">
      <c r="A215" s="178"/>
      <c r="B215" s="174"/>
      <c r="C215" s="6" t="s">
        <v>3</v>
      </c>
      <c r="D215" s="71" t="s">
        <v>384</v>
      </c>
      <c r="E215" s="71">
        <v>81867.86</v>
      </c>
    </row>
    <row r="216" spans="1:5" s="37" customFormat="1" x14ac:dyDescent="0.25">
      <c r="A216" s="178"/>
      <c r="B216" s="174"/>
      <c r="C216" s="6" t="s">
        <v>3</v>
      </c>
      <c r="D216" s="71" t="s">
        <v>385</v>
      </c>
      <c r="E216" s="71">
        <v>89693.86</v>
      </c>
    </row>
    <row r="217" spans="1:5" s="37" customFormat="1" x14ac:dyDescent="0.25">
      <c r="A217" s="178"/>
      <c r="B217" s="174"/>
      <c r="C217" s="6" t="s">
        <v>3</v>
      </c>
      <c r="D217" s="71" t="s">
        <v>386</v>
      </c>
      <c r="E217" s="71">
        <v>74924.88</v>
      </c>
    </row>
    <row r="218" spans="1:5" s="37" customFormat="1" x14ac:dyDescent="0.25">
      <c r="A218" s="178"/>
      <c r="B218" s="174"/>
      <c r="C218" s="6" t="s">
        <v>5</v>
      </c>
      <c r="D218" s="71" t="s">
        <v>387</v>
      </c>
      <c r="E218" s="71">
        <v>68028.800000000003</v>
      </c>
    </row>
    <row r="219" spans="1:5" s="37" customFormat="1" x14ac:dyDescent="0.25">
      <c r="A219" s="178"/>
      <c r="B219" s="174"/>
      <c r="C219" s="6" t="s">
        <v>3</v>
      </c>
      <c r="D219" s="71" t="s">
        <v>388</v>
      </c>
      <c r="E219" s="71">
        <v>70788.929999999993</v>
      </c>
    </row>
    <row r="220" spans="1:5" s="37" customFormat="1" x14ac:dyDescent="0.25">
      <c r="A220" s="179"/>
      <c r="B220" s="174"/>
      <c r="C220" s="68" t="s">
        <v>4</v>
      </c>
      <c r="D220" s="71" t="s">
        <v>389</v>
      </c>
      <c r="E220" s="71">
        <v>61274.879999999997</v>
      </c>
    </row>
    <row r="221" spans="1:5" s="37" customFormat="1" x14ac:dyDescent="0.25">
      <c r="A221" s="177">
        <f>MAX(A$3:A220)+1</f>
        <v>88</v>
      </c>
      <c r="B221" s="174" t="s">
        <v>536</v>
      </c>
      <c r="C221" s="71" t="s">
        <v>1</v>
      </c>
      <c r="D221" s="71" t="s">
        <v>402</v>
      </c>
      <c r="E221" s="71">
        <v>106852.05</v>
      </c>
    </row>
    <row r="222" spans="1:5" s="37" customFormat="1" x14ac:dyDescent="0.25">
      <c r="A222" s="178"/>
      <c r="B222" s="174"/>
      <c r="C222" s="71" t="s">
        <v>3</v>
      </c>
      <c r="D222" s="71" t="s">
        <v>403</v>
      </c>
      <c r="E222" s="71">
        <v>73910.929999999993</v>
      </c>
    </row>
    <row r="223" spans="1:5" s="37" customFormat="1" x14ac:dyDescent="0.25">
      <c r="A223" s="178"/>
      <c r="B223" s="174"/>
      <c r="C223" s="71" t="s">
        <v>3</v>
      </c>
      <c r="D223" s="71" t="s">
        <v>404</v>
      </c>
      <c r="E223" s="71">
        <v>93735.58</v>
      </c>
    </row>
    <row r="224" spans="1:5" s="37" customFormat="1" x14ac:dyDescent="0.25">
      <c r="A224" s="178"/>
      <c r="B224" s="174"/>
      <c r="C224" s="71" t="s">
        <v>3</v>
      </c>
      <c r="D224" s="71" t="s">
        <v>405</v>
      </c>
      <c r="E224" s="71">
        <v>73356.539999999994</v>
      </c>
    </row>
    <row r="225" spans="1:5" s="37" customFormat="1" x14ac:dyDescent="0.25">
      <c r="A225" s="178"/>
      <c r="B225" s="174"/>
      <c r="C225" s="71" t="s">
        <v>3</v>
      </c>
      <c r="D225" s="71" t="s">
        <v>406</v>
      </c>
      <c r="E225" s="71">
        <v>83595.16</v>
      </c>
    </row>
    <row r="226" spans="1:5" s="37" customFormat="1" x14ac:dyDescent="0.25">
      <c r="A226" s="178"/>
      <c r="B226" s="174"/>
      <c r="C226" s="71" t="s">
        <v>3</v>
      </c>
      <c r="D226" s="71" t="s">
        <v>407</v>
      </c>
      <c r="E226" s="71">
        <v>85901.5</v>
      </c>
    </row>
    <row r="227" spans="1:5" s="37" customFormat="1" x14ac:dyDescent="0.25">
      <c r="A227" s="179"/>
      <c r="B227" s="174"/>
      <c r="C227" s="68" t="s">
        <v>4</v>
      </c>
      <c r="D227" s="71" t="s">
        <v>408</v>
      </c>
      <c r="E227" s="71">
        <v>72385.039999999994</v>
      </c>
    </row>
    <row r="228" spans="1:5" s="37" customFormat="1" x14ac:dyDescent="0.25">
      <c r="A228" s="177">
        <f>MAX(A$3:A227)+1</f>
        <v>89</v>
      </c>
      <c r="B228" s="174" t="s">
        <v>529</v>
      </c>
      <c r="C228" s="71" t="s">
        <v>1</v>
      </c>
      <c r="D228" s="71" t="s">
        <v>356</v>
      </c>
      <c r="E228" s="71">
        <v>111249.93</v>
      </c>
    </row>
    <row r="229" spans="1:5" s="37" customFormat="1" x14ac:dyDescent="0.25">
      <c r="A229" s="178"/>
      <c r="B229" s="174"/>
      <c r="C229" s="71" t="s">
        <v>3</v>
      </c>
      <c r="D229" s="71" t="s">
        <v>357</v>
      </c>
      <c r="E229" s="71">
        <v>35265.199999999997</v>
      </c>
    </row>
    <row r="230" spans="1:5" s="37" customFormat="1" x14ac:dyDescent="0.25">
      <c r="A230" s="178"/>
      <c r="B230" s="174"/>
      <c r="C230" s="71" t="s">
        <v>3</v>
      </c>
      <c r="D230" s="71" t="s">
        <v>358</v>
      </c>
      <c r="E230" s="71">
        <v>65177.53</v>
      </c>
    </row>
    <row r="231" spans="1:5" s="37" customFormat="1" x14ac:dyDescent="0.25">
      <c r="A231" s="178"/>
      <c r="B231" s="174"/>
      <c r="C231" s="71" t="s">
        <v>3</v>
      </c>
      <c r="D231" s="71" t="s">
        <v>359</v>
      </c>
      <c r="E231" s="9">
        <v>75686</v>
      </c>
    </row>
    <row r="232" spans="1:5" s="37" customFormat="1" x14ac:dyDescent="0.25">
      <c r="A232" s="178"/>
      <c r="B232" s="174"/>
      <c r="C232" s="71" t="s">
        <v>3</v>
      </c>
      <c r="D232" s="71" t="s">
        <v>360</v>
      </c>
      <c r="E232" s="71">
        <v>63134.37</v>
      </c>
    </row>
    <row r="233" spans="1:5" s="37" customFormat="1" x14ac:dyDescent="0.25">
      <c r="A233" s="178"/>
      <c r="B233" s="174"/>
      <c r="C233" s="71" t="s">
        <v>3</v>
      </c>
      <c r="D233" s="71" t="s">
        <v>361</v>
      </c>
      <c r="E233" s="71">
        <v>72175.91</v>
      </c>
    </row>
    <row r="234" spans="1:5" s="37" customFormat="1" x14ac:dyDescent="0.25">
      <c r="A234" s="179"/>
      <c r="B234" s="174"/>
      <c r="C234" s="68" t="s">
        <v>4</v>
      </c>
      <c r="D234" s="71" t="s">
        <v>362</v>
      </c>
      <c r="E234" s="71">
        <v>74953.84</v>
      </c>
    </row>
    <row r="235" spans="1:5" s="37" customFormat="1" x14ac:dyDescent="0.25">
      <c r="A235" s="177">
        <f>MAX(A$3:A234)+1</f>
        <v>90</v>
      </c>
      <c r="B235" s="174" t="s">
        <v>524</v>
      </c>
      <c r="C235" s="69" t="s">
        <v>1</v>
      </c>
      <c r="D235" s="69" t="s">
        <v>321</v>
      </c>
      <c r="E235" s="10">
        <v>109012.26</v>
      </c>
    </row>
    <row r="236" spans="1:5" s="37" customFormat="1" x14ac:dyDescent="0.25">
      <c r="A236" s="178"/>
      <c r="B236" s="174"/>
      <c r="C236" s="68" t="s">
        <v>4</v>
      </c>
      <c r="D236" s="69" t="s">
        <v>322</v>
      </c>
      <c r="E236" s="8">
        <v>71635.600000000006</v>
      </c>
    </row>
    <row r="237" spans="1:5" s="37" customFormat="1" x14ac:dyDescent="0.25">
      <c r="A237" s="178"/>
      <c r="B237" s="174"/>
      <c r="C237" s="71" t="s">
        <v>3</v>
      </c>
      <c r="D237" s="69" t="s">
        <v>323</v>
      </c>
      <c r="E237" s="8">
        <v>78937.039999999994</v>
      </c>
    </row>
    <row r="238" spans="1:5" s="37" customFormat="1" x14ac:dyDescent="0.25">
      <c r="A238" s="178"/>
      <c r="B238" s="174"/>
      <c r="C238" s="71" t="s">
        <v>3</v>
      </c>
      <c r="D238" s="69" t="s">
        <v>324</v>
      </c>
      <c r="E238" s="8">
        <v>69296.320000000007</v>
      </c>
    </row>
    <row r="239" spans="1:5" s="37" customFormat="1" x14ac:dyDescent="0.25">
      <c r="A239" s="178"/>
      <c r="B239" s="174"/>
      <c r="C239" s="71" t="s">
        <v>3</v>
      </c>
      <c r="D239" s="69" t="s">
        <v>325</v>
      </c>
      <c r="E239" s="8">
        <v>76374.97</v>
      </c>
    </row>
    <row r="240" spans="1:5" s="37" customFormat="1" x14ac:dyDescent="0.25">
      <c r="A240" s="178"/>
      <c r="B240" s="174"/>
      <c r="C240" s="71" t="s">
        <v>3</v>
      </c>
      <c r="D240" s="69" t="s">
        <v>326</v>
      </c>
      <c r="E240" s="8">
        <v>76569.55</v>
      </c>
    </row>
    <row r="241" spans="1:7" s="37" customFormat="1" x14ac:dyDescent="0.25">
      <c r="A241" s="179"/>
      <c r="B241" s="174"/>
      <c r="C241" s="71" t="s">
        <v>3</v>
      </c>
      <c r="D241" s="69" t="s">
        <v>327</v>
      </c>
      <c r="E241" s="8">
        <v>74800.27</v>
      </c>
    </row>
    <row r="242" spans="1:7" s="40" customFormat="1" ht="15.75" customHeight="1" x14ac:dyDescent="0.25">
      <c r="A242" s="177">
        <f>MAX(A$3:A241)+1</f>
        <v>91</v>
      </c>
      <c r="B242" s="140" t="s">
        <v>505</v>
      </c>
      <c r="C242" s="68" t="s">
        <v>1</v>
      </c>
      <c r="D242" s="68" t="s">
        <v>237</v>
      </c>
      <c r="E242" s="2">
        <v>84369.56</v>
      </c>
      <c r="F242" s="38"/>
      <c r="G242" s="39"/>
    </row>
    <row r="243" spans="1:7" s="40" customFormat="1" x14ac:dyDescent="0.25">
      <c r="A243" s="178"/>
      <c r="B243" s="140"/>
      <c r="C243" s="68" t="s">
        <v>3</v>
      </c>
      <c r="D243" s="130" t="s">
        <v>238</v>
      </c>
      <c r="E243" s="2">
        <v>93787.7</v>
      </c>
      <c r="F243" s="38"/>
      <c r="G243" s="39"/>
    </row>
    <row r="244" spans="1:7" s="40" customFormat="1" x14ac:dyDescent="0.25">
      <c r="A244" s="178"/>
      <c r="B244" s="140"/>
      <c r="C244" s="68" t="s">
        <v>3</v>
      </c>
      <c r="D244" s="68" t="s">
        <v>239</v>
      </c>
      <c r="E244" s="2">
        <v>74155.62</v>
      </c>
      <c r="F244" s="38"/>
      <c r="G244" s="39"/>
    </row>
    <row r="245" spans="1:7" s="40" customFormat="1" x14ac:dyDescent="0.25">
      <c r="A245" s="178"/>
      <c r="B245" s="140"/>
      <c r="C245" s="68" t="s">
        <v>3</v>
      </c>
      <c r="D245" s="68" t="s">
        <v>240</v>
      </c>
      <c r="E245" s="2">
        <v>81896.2</v>
      </c>
      <c r="F245" s="38"/>
      <c r="G245" s="39"/>
    </row>
    <row r="246" spans="1:7" s="40" customFormat="1" x14ac:dyDescent="0.25">
      <c r="A246" s="178"/>
      <c r="B246" s="140"/>
      <c r="C246" s="68" t="s">
        <v>3</v>
      </c>
      <c r="D246" s="68" t="s">
        <v>241</v>
      </c>
      <c r="E246" s="2">
        <v>85231.96</v>
      </c>
      <c r="F246" s="38"/>
      <c r="G246" s="39"/>
    </row>
    <row r="247" spans="1:7" s="40" customFormat="1" x14ac:dyDescent="0.25">
      <c r="A247" s="179"/>
      <c r="B247" s="140"/>
      <c r="C247" s="68" t="s">
        <v>3</v>
      </c>
      <c r="D247" s="22" t="s">
        <v>242</v>
      </c>
      <c r="E247" s="2">
        <v>81018.94</v>
      </c>
      <c r="F247" s="41"/>
      <c r="G247" s="41"/>
    </row>
    <row r="248" spans="1:7" s="40" customFormat="1" x14ac:dyDescent="0.25">
      <c r="A248" s="177">
        <f>MAX(A$3:A247)+1</f>
        <v>92</v>
      </c>
      <c r="B248" s="140" t="s">
        <v>510</v>
      </c>
      <c r="C248" s="68" t="s">
        <v>1</v>
      </c>
      <c r="D248" s="68" t="s">
        <v>243</v>
      </c>
      <c r="E248" s="2">
        <v>103306.69</v>
      </c>
      <c r="F248" s="38"/>
      <c r="G248" s="39"/>
    </row>
    <row r="249" spans="1:7" s="40" customFormat="1" x14ac:dyDescent="0.25">
      <c r="A249" s="178"/>
      <c r="B249" s="140"/>
      <c r="C249" s="68" t="s">
        <v>3</v>
      </c>
      <c r="D249" s="68" t="s">
        <v>244</v>
      </c>
      <c r="E249" s="2">
        <v>82311.960000000006</v>
      </c>
      <c r="F249" s="38"/>
      <c r="G249" s="39"/>
    </row>
    <row r="250" spans="1:7" s="40" customFormat="1" x14ac:dyDescent="0.25">
      <c r="A250" s="178"/>
      <c r="B250" s="140"/>
      <c r="C250" s="68" t="s">
        <v>3</v>
      </c>
      <c r="D250" s="68" t="s">
        <v>245</v>
      </c>
      <c r="E250" s="2">
        <v>72768.25</v>
      </c>
      <c r="F250" s="38"/>
      <c r="G250" s="39"/>
    </row>
    <row r="251" spans="1:7" s="40" customFormat="1" x14ac:dyDescent="0.25">
      <c r="A251" s="178"/>
      <c r="B251" s="140"/>
      <c r="C251" s="68" t="s">
        <v>3</v>
      </c>
      <c r="D251" s="68" t="s">
        <v>246</v>
      </c>
      <c r="E251" s="2">
        <v>72965.14</v>
      </c>
      <c r="F251" s="38"/>
      <c r="G251" s="39"/>
    </row>
    <row r="252" spans="1:7" s="40" customFormat="1" x14ac:dyDescent="0.25">
      <c r="A252" s="178"/>
      <c r="B252" s="140"/>
      <c r="C252" s="68" t="s">
        <v>3</v>
      </c>
      <c r="D252" s="68" t="s">
        <v>247</v>
      </c>
      <c r="E252" s="2">
        <v>81837.649999999994</v>
      </c>
      <c r="F252" s="38"/>
      <c r="G252" s="39"/>
    </row>
    <row r="253" spans="1:7" s="40" customFormat="1" x14ac:dyDescent="0.25">
      <c r="A253" s="178"/>
      <c r="B253" s="140"/>
      <c r="C253" s="68" t="s">
        <v>3</v>
      </c>
      <c r="D253" s="68" t="s">
        <v>65</v>
      </c>
      <c r="E253" s="2">
        <v>72308.17</v>
      </c>
      <c r="F253" s="38"/>
      <c r="G253" s="39"/>
    </row>
    <row r="254" spans="1:7" s="40" customFormat="1" x14ac:dyDescent="0.25">
      <c r="A254" s="179"/>
      <c r="B254" s="140"/>
      <c r="C254" s="68" t="s">
        <v>4</v>
      </c>
      <c r="D254" s="68" t="s">
        <v>66</v>
      </c>
      <c r="E254" s="2">
        <v>42001.46</v>
      </c>
      <c r="F254" s="38"/>
      <c r="G254" s="41"/>
    </row>
    <row r="255" spans="1:7" s="40" customFormat="1" x14ac:dyDescent="0.25">
      <c r="A255" s="177">
        <f>MAX(A$3:A254)+1</f>
        <v>93</v>
      </c>
      <c r="B255" s="140" t="s">
        <v>511</v>
      </c>
      <c r="C255" s="68" t="s">
        <v>1</v>
      </c>
      <c r="D255" s="68" t="s">
        <v>248</v>
      </c>
      <c r="E255" s="2">
        <v>103024.31</v>
      </c>
      <c r="F255" s="38"/>
      <c r="G255" s="39"/>
    </row>
    <row r="256" spans="1:7" s="40" customFormat="1" x14ac:dyDescent="0.25">
      <c r="A256" s="178"/>
      <c r="B256" s="140"/>
      <c r="C256" s="68" t="s">
        <v>3</v>
      </c>
      <c r="D256" s="68" t="s">
        <v>67</v>
      </c>
      <c r="E256" s="2">
        <v>66462.509999999995</v>
      </c>
      <c r="F256" s="38"/>
      <c r="G256" s="39"/>
    </row>
    <row r="257" spans="1:7" s="40" customFormat="1" x14ac:dyDescent="0.25">
      <c r="A257" s="178"/>
      <c r="B257" s="140"/>
      <c r="C257" s="68" t="s">
        <v>3</v>
      </c>
      <c r="D257" s="68" t="s">
        <v>249</v>
      </c>
      <c r="E257" s="2">
        <v>56034.37</v>
      </c>
      <c r="F257" s="38"/>
      <c r="G257" s="39"/>
    </row>
    <row r="258" spans="1:7" s="40" customFormat="1" x14ac:dyDescent="0.25">
      <c r="A258" s="178"/>
      <c r="B258" s="140"/>
      <c r="C258" s="68" t="s">
        <v>3</v>
      </c>
      <c r="D258" s="68" t="s">
        <v>250</v>
      </c>
      <c r="E258" s="2">
        <v>64348.92</v>
      </c>
      <c r="F258" s="38"/>
      <c r="G258" s="39"/>
    </row>
    <row r="259" spans="1:7" s="40" customFormat="1" x14ac:dyDescent="0.25">
      <c r="A259" s="178"/>
      <c r="B259" s="140"/>
      <c r="C259" s="68" t="s">
        <v>3</v>
      </c>
      <c r="D259" s="68" t="s">
        <v>251</v>
      </c>
      <c r="E259" s="2">
        <v>74803.839999999997</v>
      </c>
      <c r="F259" s="38"/>
      <c r="G259" s="39"/>
    </row>
    <row r="260" spans="1:7" s="40" customFormat="1" x14ac:dyDescent="0.25">
      <c r="A260" s="179"/>
      <c r="B260" s="140"/>
      <c r="C260" s="68" t="s">
        <v>3</v>
      </c>
      <c r="D260" s="68" t="s">
        <v>68</v>
      </c>
      <c r="E260" s="2">
        <v>67235.490000000005</v>
      </c>
      <c r="F260" s="38"/>
      <c r="G260" s="39"/>
    </row>
    <row r="261" spans="1:7" s="40" customFormat="1" x14ac:dyDescent="0.25">
      <c r="A261" s="177">
        <f>MAX(A$3:A260)+1</f>
        <v>94</v>
      </c>
      <c r="B261" s="140" t="s">
        <v>506</v>
      </c>
      <c r="C261" s="68" t="s">
        <v>1</v>
      </c>
      <c r="D261" s="68" t="s">
        <v>252</v>
      </c>
      <c r="E261" s="2">
        <v>89489.26</v>
      </c>
      <c r="F261" s="38"/>
      <c r="G261" s="39"/>
    </row>
    <row r="262" spans="1:7" s="40" customFormat="1" x14ac:dyDescent="0.25">
      <c r="A262" s="178"/>
      <c r="B262" s="140"/>
      <c r="C262" s="68" t="s">
        <v>3</v>
      </c>
      <c r="D262" s="68" t="s">
        <v>253</v>
      </c>
      <c r="E262" s="2">
        <v>45175.55</v>
      </c>
      <c r="F262" s="38"/>
      <c r="G262" s="39"/>
    </row>
    <row r="263" spans="1:7" s="40" customFormat="1" x14ac:dyDescent="0.25">
      <c r="A263" s="178"/>
      <c r="B263" s="140"/>
      <c r="C263" s="68" t="s">
        <v>3</v>
      </c>
      <c r="D263" s="68" t="s">
        <v>69</v>
      </c>
      <c r="E263" s="2">
        <v>60297.55</v>
      </c>
      <c r="F263" s="38"/>
      <c r="G263" s="39"/>
    </row>
    <row r="264" spans="1:7" s="40" customFormat="1" ht="31.5" x14ac:dyDescent="0.25">
      <c r="A264" s="178"/>
      <c r="B264" s="140"/>
      <c r="C264" s="68" t="s">
        <v>753</v>
      </c>
      <c r="D264" s="68" t="s">
        <v>70</v>
      </c>
      <c r="E264" s="2">
        <v>32792.879999999997</v>
      </c>
      <c r="F264" s="38"/>
      <c r="G264" s="39"/>
    </row>
    <row r="265" spans="1:7" s="40" customFormat="1" x14ac:dyDescent="0.25">
      <c r="A265" s="179"/>
      <c r="B265" s="140"/>
      <c r="C265" s="68" t="s">
        <v>3</v>
      </c>
      <c r="D265" s="68" t="s">
        <v>254</v>
      </c>
      <c r="E265" s="2">
        <v>66653.75</v>
      </c>
      <c r="F265" s="38"/>
      <c r="G265" s="39"/>
    </row>
    <row r="266" spans="1:7" s="37" customFormat="1" ht="14.45" customHeight="1" x14ac:dyDescent="0.25">
      <c r="A266" s="177">
        <f>MAX(A$3:A265)+1</f>
        <v>95</v>
      </c>
      <c r="B266" s="183" t="s">
        <v>523</v>
      </c>
      <c r="C266" s="70" t="s">
        <v>1</v>
      </c>
      <c r="D266" s="70" t="s">
        <v>315</v>
      </c>
      <c r="E266" s="11">
        <v>114515.18</v>
      </c>
    </row>
    <row r="267" spans="1:7" s="37" customFormat="1" x14ac:dyDescent="0.25">
      <c r="A267" s="178"/>
      <c r="B267" s="183"/>
      <c r="C267" s="70" t="s">
        <v>3</v>
      </c>
      <c r="D267" s="70" t="s">
        <v>316</v>
      </c>
      <c r="E267" s="11">
        <v>80103.13</v>
      </c>
    </row>
    <row r="268" spans="1:7" s="37" customFormat="1" x14ac:dyDescent="0.25">
      <c r="A268" s="178"/>
      <c r="B268" s="183"/>
      <c r="C268" s="70" t="s">
        <v>3</v>
      </c>
      <c r="D268" s="70" t="s">
        <v>317</v>
      </c>
      <c r="E268" s="11">
        <v>65643.23</v>
      </c>
    </row>
    <row r="269" spans="1:7" s="37" customFormat="1" x14ac:dyDescent="0.25">
      <c r="A269" s="178"/>
      <c r="B269" s="183"/>
      <c r="C269" s="70" t="s">
        <v>3</v>
      </c>
      <c r="D269" s="70" t="s">
        <v>318</v>
      </c>
      <c r="E269" s="11">
        <v>60234.9</v>
      </c>
    </row>
    <row r="270" spans="1:7" s="37" customFormat="1" x14ac:dyDescent="0.25">
      <c r="A270" s="178"/>
      <c r="B270" s="183"/>
      <c r="C270" s="70" t="s">
        <v>3</v>
      </c>
      <c r="D270" s="70" t="s">
        <v>319</v>
      </c>
      <c r="E270" s="11">
        <v>71940.61</v>
      </c>
    </row>
    <row r="271" spans="1:7" s="37" customFormat="1" x14ac:dyDescent="0.25">
      <c r="A271" s="178"/>
      <c r="B271" s="183"/>
      <c r="C271" s="70" t="s">
        <v>3</v>
      </c>
      <c r="D271" s="70" t="s">
        <v>754</v>
      </c>
      <c r="E271" s="11">
        <v>80913.240000000005</v>
      </c>
    </row>
    <row r="272" spans="1:7" s="37" customFormat="1" x14ac:dyDescent="0.25">
      <c r="A272" s="179"/>
      <c r="B272" s="183"/>
      <c r="C272" s="68" t="s">
        <v>4</v>
      </c>
      <c r="D272" s="70" t="s">
        <v>320</v>
      </c>
      <c r="E272" s="11">
        <v>77122.48</v>
      </c>
    </row>
    <row r="273" spans="1:7" s="37" customFormat="1" x14ac:dyDescent="0.25">
      <c r="A273" s="177">
        <f>MAX(A$3:A272)+1</f>
        <v>96</v>
      </c>
      <c r="B273" s="174" t="s">
        <v>521</v>
      </c>
      <c r="C273" s="71" t="s">
        <v>2</v>
      </c>
      <c r="D273" s="71" t="s">
        <v>755</v>
      </c>
      <c r="E273" s="71">
        <v>89940.41</v>
      </c>
    </row>
    <row r="274" spans="1:7" s="37" customFormat="1" x14ac:dyDescent="0.25">
      <c r="A274" s="178"/>
      <c r="B274" s="174"/>
      <c r="C274" s="71" t="s">
        <v>3</v>
      </c>
      <c r="D274" s="71" t="s">
        <v>301</v>
      </c>
      <c r="E274" s="71">
        <v>89849.91</v>
      </c>
    </row>
    <row r="275" spans="1:7" s="37" customFormat="1" x14ac:dyDescent="0.25">
      <c r="A275" s="178"/>
      <c r="B275" s="174"/>
      <c r="C275" s="71" t="s">
        <v>3</v>
      </c>
      <c r="D275" s="71" t="s">
        <v>302</v>
      </c>
      <c r="E275" s="71">
        <v>74985.53</v>
      </c>
    </row>
    <row r="276" spans="1:7" s="37" customFormat="1" x14ac:dyDescent="0.25">
      <c r="A276" s="178"/>
      <c r="B276" s="174"/>
      <c r="C276" s="71" t="s">
        <v>3</v>
      </c>
      <c r="D276" s="71" t="s">
        <v>303</v>
      </c>
      <c r="E276" s="71">
        <v>75699.179999999993</v>
      </c>
    </row>
    <row r="277" spans="1:7" s="37" customFormat="1" x14ac:dyDescent="0.25">
      <c r="A277" s="178"/>
      <c r="B277" s="174"/>
      <c r="C277" s="71" t="s">
        <v>3</v>
      </c>
      <c r="D277" s="71" t="s">
        <v>304</v>
      </c>
      <c r="E277" s="71">
        <v>115683.13</v>
      </c>
    </row>
    <row r="278" spans="1:7" s="37" customFormat="1" x14ac:dyDescent="0.25">
      <c r="A278" s="178"/>
      <c r="B278" s="174"/>
      <c r="C278" s="71" t="s">
        <v>3</v>
      </c>
      <c r="D278" s="71" t="s">
        <v>305</v>
      </c>
      <c r="E278" s="71">
        <v>80227.06</v>
      </c>
    </row>
    <row r="279" spans="1:7" s="37" customFormat="1" x14ac:dyDescent="0.25">
      <c r="A279" s="179"/>
      <c r="B279" s="174"/>
      <c r="C279" s="68" t="s">
        <v>4</v>
      </c>
      <c r="D279" s="71" t="s">
        <v>306</v>
      </c>
      <c r="E279" s="71">
        <v>80235.09</v>
      </c>
    </row>
    <row r="280" spans="1:7" s="40" customFormat="1" x14ac:dyDescent="0.25">
      <c r="A280" s="177">
        <f>MAX(A$3:A279)+1</f>
        <v>97</v>
      </c>
      <c r="B280" s="140" t="s">
        <v>517</v>
      </c>
      <c r="C280" s="68" t="s">
        <v>1</v>
      </c>
      <c r="D280" s="68" t="s">
        <v>282</v>
      </c>
      <c r="E280" s="2">
        <v>97040.02</v>
      </c>
      <c r="F280" s="38"/>
      <c r="G280" s="39"/>
    </row>
    <row r="281" spans="1:7" s="40" customFormat="1" x14ac:dyDescent="0.25">
      <c r="A281" s="178"/>
      <c r="B281" s="140"/>
      <c r="C281" s="68" t="s">
        <v>3</v>
      </c>
      <c r="D281" s="68" t="s">
        <v>283</v>
      </c>
      <c r="E281" s="2">
        <v>55176.5</v>
      </c>
      <c r="F281" s="38"/>
      <c r="G281" s="39"/>
    </row>
    <row r="282" spans="1:7" s="40" customFormat="1" x14ac:dyDescent="0.25">
      <c r="A282" s="178"/>
      <c r="B282" s="140"/>
      <c r="C282" s="68" t="s">
        <v>3</v>
      </c>
      <c r="D282" s="68" t="s">
        <v>93</v>
      </c>
      <c r="E282" s="2">
        <v>69502.31</v>
      </c>
      <c r="F282" s="38"/>
      <c r="G282" s="39"/>
    </row>
    <row r="283" spans="1:7" s="40" customFormat="1" x14ac:dyDescent="0.25">
      <c r="A283" s="178"/>
      <c r="B283" s="140"/>
      <c r="C283" s="68" t="s">
        <v>3</v>
      </c>
      <c r="D283" s="68" t="s">
        <v>284</v>
      </c>
      <c r="E283" s="2">
        <v>74118.070000000007</v>
      </c>
      <c r="F283" s="38"/>
      <c r="G283" s="39"/>
    </row>
    <row r="284" spans="1:7" s="40" customFormat="1" x14ac:dyDescent="0.25">
      <c r="A284" s="178"/>
      <c r="B284" s="140"/>
      <c r="C284" s="68" t="s">
        <v>3</v>
      </c>
      <c r="D284" s="68" t="s">
        <v>285</v>
      </c>
      <c r="E284" s="2">
        <v>84337.26</v>
      </c>
      <c r="F284" s="38"/>
      <c r="G284" s="39"/>
    </row>
    <row r="285" spans="1:7" s="40" customFormat="1" x14ac:dyDescent="0.25">
      <c r="A285" s="178"/>
      <c r="B285" s="140"/>
      <c r="C285" s="68" t="s">
        <v>3</v>
      </c>
      <c r="D285" s="68" t="s">
        <v>286</v>
      </c>
      <c r="E285" s="2">
        <v>62514.71</v>
      </c>
      <c r="F285" s="38"/>
      <c r="G285" s="39"/>
    </row>
    <row r="286" spans="1:7" s="40" customFormat="1" x14ac:dyDescent="0.25">
      <c r="A286" s="178"/>
      <c r="B286" s="140"/>
      <c r="C286" s="68" t="s">
        <v>3</v>
      </c>
      <c r="D286" s="68" t="s">
        <v>287</v>
      </c>
      <c r="E286" s="2">
        <v>76459.64</v>
      </c>
      <c r="F286" s="38"/>
      <c r="G286" s="39"/>
    </row>
    <row r="287" spans="1:7" s="40" customFormat="1" x14ac:dyDescent="0.25">
      <c r="A287" s="179"/>
      <c r="B287" s="140"/>
      <c r="C287" s="68" t="s">
        <v>4</v>
      </c>
      <c r="D287" s="22" t="s">
        <v>94</v>
      </c>
      <c r="E287" s="2">
        <v>37866.21</v>
      </c>
      <c r="F287" s="41"/>
      <c r="G287" s="41"/>
    </row>
    <row r="288" spans="1:7" s="37" customFormat="1" ht="15.6" customHeight="1" x14ac:dyDescent="0.25">
      <c r="A288" s="177">
        <f>MAX(A$3:A287)+1</f>
        <v>98</v>
      </c>
      <c r="B288" s="139" t="s">
        <v>534</v>
      </c>
      <c r="C288" s="21" t="s">
        <v>1</v>
      </c>
      <c r="D288" s="131" t="s">
        <v>390</v>
      </c>
      <c r="E288" s="12">
        <v>112646.24</v>
      </c>
    </row>
    <row r="289" spans="1:5" s="37" customFormat="1" x14ac:dyDescent="0.25">
      <c r="A289" s="178"/>
      <c r="B289" s="139"/>
      <c r="C289" s="21" t="s">
        <v>3</v>
      </c>
      <c r="D289" s="131" t="s">
        <v>391</v>
      </c>
      <c r="E289" s="12">
        <v>82313.81</v>
      </c>
    </row>
    <row r="290" spans="1:5" s="37" customFormat="1" x14ac:dyDescent="0.25">
      <c r="A290" s="178"/>
      <c r="B290" s="139"/>
      <c r="C290" s="21" t="s">
        <v>3</v>
      </c>
      <c r="D290" s="131" t="s">
        <v>392</v>
      </c>
      <c r="E290" s="12">
        <v>86341.25</v>
      </c>
    </row>
    <row r="291" spans="1:5" s="37" customFormat="1" x14ac:dyDescent="0.25">
      <c r="A291" s="178"/>
      <c r="B291" s="139"/>
      <c r="C291" s="21" t="s">
        <v>3</v>
      </c>
      <c r="D291" s="131" t="s">
        <v>393</v>
      </c>
      <c r="E291" s="12">
        <v>89056.07</v>
      </c>
    </row>
    <row r="292" spans="1:5" s="37" customFormat="1" x14ac:dyDescent="0.25">
      <c r="A292" s="178"/>
      <c r="B292" s="139"/>
      <c r="C292" s="21" t="s">
        <v>3</v>
      </c>
      <c r="D292" s="131" t="s">
        <v>394</v>
      </c>
      <c r="E292" s="12">
        <v>100989.14</v>
      </c>
    </row>
    <row r="293" spans="1:5" s="37" customFormat="1" x14ac:dyDescent="0.25">
      <c r="A293" s="178"/>
      <c r="B293" s="139"/>
      <c r="C293" s="21" t="s">
        <v>3</v>
      </c>
      <c r="D293" s="131" t="s">
        <v>756</v>
      </c>
      <c r="E293" s="12">
        <v>60479.21</v>
      </c>
    </row>
    <row r="294" spans="1:5" s="37" customFormat="1" x14ac:dyDescent="0.25">
      <c r="A294" s="179"/>
      <c r="B294" s="139"/>
      <c r="C294" s="68" t="s">
        <v>4</v>
      </c>
      <c r="D294" s="131" t="s">
        <v>395</v>
      </c>
      <c r="E294" s="12">
        <v>67374.61</v>
      </c>
    </row>
    <row r="295" spans="1:5" s="37" customFormat="1" x14ac:dyDescent="0.25">
      <c r="A295" s="177">
        <f>MAX(A$3:A294)+1</f>
        <v>99</v>
      </c>
      <c r="B295" s="174" t="s">
        <v>528</v>
      </c>
      <c r="C295" s="71" t="s">
        <v>1</v>
      </c>
      <c r="D295" s="71" t="s">
        <v>349</v>
      </c>
      <c r="E295" s="71">
        <v>95901.52</v>
      </c>
    </row>
    <row r="296" spans="1:5" s="37" customFormat="1" x14ac:dyDescent="0.25">
      <c r="A296" s="178"/>
      <c r="B296" s="174"/>
      <c r="C296" s="71" t="s">
        <v>3</v>
      </c>
      <c r="D296" s="71" t="s">
        <v>350</v>
      </c>
      <c r="E296" s="71">
        <v>69421.62</v>
      </c>
    </row>
    <row r="297" spans="1:5" s="37" customFormat="1" x14ac:dyDescent="0.25">
      <c r="A297" s="178"/>
      <c r="B297" s="174"/>
      <c r="C297" s="71" t="s">
        <v>3</v>
      </c>
      <c r="D297" s="71" t="s">
        <v>351</v>
      </c>
      <c r="E297" s="71">
        <v>68681.41</v>
      </c>
    </row>
    <row r="298" spans="1:5" s="37" customFormat="1" x14ac:dyDescent="0.25">
      <c r="A298" s="178"/>
      <c r="B298" s="174"/>
      <c r="C298" s="71" t="s">
        <v>3</v>
      </c>
      <c r="D298" s="71" t="s">
        <v>352</v>
      </c>
      <c r="E298" s="71">
        <v>65033.42</v>
      </c>
    </row>
    <row r="299" spans="1:5" s="37" customFormat="1" x14ac:dyDescent="0.25">
      <c r="A299" s="178"/>
      <c r="B299" s="174"/>
      <c r="C299" s="71" t="s">
        <v>3</v>
      </c>
      <c r="D299" s="71" t="s">
        <v>353</v>
      </c>
      <c r="E299" s="71">
        <v>84349.18</v>
      </c>
    </row>
    <row r="300" spans="1:5" s="37" customFormat="1" x14ac:dyDescent="0.25">
      <c r="A300" s="178"/>
      <c r="B300" s="174"/>
      <c r="C300" s="71" t="s">
        <v>3</v>
      </c>
      <c r="D300" s="71" t="s">
        <v>354</v>
      </c>
      <c r="E300" s="71">
        <v>74896.39</v>
      </c>
    </row>
    <row r="301" spans="1:5" s="37" customFormat="1" x14ac:dyDescent="0.25">
      <c r="A301" s="179"/>
      <c r="B301" s="174"/>
      <c r="C301" s="68" t="s">
        <v>4</v>
      </c>
      <c r="D301" s="71" t="s">
        <v>355</v>
      </c>
      <c r="E301" s="71">
        <v>68800.36</v>
      </c>
    </row>
    <row r="302" spans="1:5" s="37" customFormat="1" x14ac:dyDescent="0.25">
      <c r="A302" s="177">
        <f>MAX(A$3:A301)+1</f>
        <v>100</v>
      </c>
      <c r="B302" s="174" t="s">
        <v>530</v>
      </c>
      <c r="C302" s="71" t="s">
        <v>1</v>
      </c>
      <c r="D302" s="71" t="s">
        <v>363</v>
      </c>
      <c r="E302" s="8">
        <v>112429.93</v>
      </c>
    </row>
    <row r="303" spans="1:5" s="37" customFormat="1" x14ac:dyDescent="0.25">
      <c r="A303" s="178"/>
      <c r="B303" s="174"/>
      <c r="C303" s="71" t="s">
        <v>3</v>
      </c>
      <c r="D303" s="71" t="s">
        <v>364</v>
      </c>
      <c r="E303" s="8">
        <v>90929.52</v>
      </c>
    </row>
    <row r="304" spans="1:5" s="37" customFormat="1" x14ac:dyDescent="0.25">
      <c r="A304" s="178"/>
      <c r="B304" s="174"/>
      <c r="C304" s="71" t="s">
        <v>3</v>
      </c>
      <c r="D304" s="71" t="s">
        <v>365</v>
      </c>
      <c r="E304" s="8">
        <v>104609.58</v>
      </c>
    </row>
    <row r="305" spans="1:7" s="37" customFormat="1" x14ac:dyDescent="0.25">
      <c r="A305" s="178"/>
      <c r="B305" s="174"/>
      <c r="C305" s="71" t="s">
        <v>3</v>
      </c>
      <c r="D305" s="71" t="s">
        <v>366</v>
      </c>
      <c r="E305" s="8">
        <v>56680.77</v>
      </c>
    </row>
    <row r="306" spans="1:7" s="37" customFormat="1" x14ac:dyDescent="0.25">
      <c r="A306" s="178"/>
      <c r="B306" s="174"/>
      <c r="C306" s="71" t="s">
        <v>3</v>
      </c>
      <c r="D306" s="71" t="s">
        <v>367</v>
      </c>
      <c r="E306" s="8">
        <v>92060.17</v>
      </c>
    </row>
    <row r="307" spans="1:7" s="37" customFormat="1" x14ac:dyDescent="0.25">
      <c r="A307" s="178"/>
      <c r="B307" s="174"/>
      <c r="C307" s="71" t="s">
        <v>3</v>
      </c>
      <c r="D307" s="71" t="s">
        <v>368</v>
      </c>
      <c r="E307" s="8">
        <v>89642.09</v>
      </c>
    </row>
    <row r="308" spans="1:7" s="37" customFormat="1" x14ac:dyDescent="0.25">
      <c r="A308" s="179"/>
      <c r="B308" s="174"/>
      <c r="C308" s="68" t="s">
        <v>4</v>
      </c>
      <c r="D308" s="71" t="s">
        <v>369</v>
      </c>
      <c r="E308" s="8">
        <v>82810.600000000006</v>
      </c>
    </row>
    <row r="309" spans="1:7" s="40" customFormat="1" x14ac:dyDescent="0.25">
      <c r="A309" s="177">
        <f>MAX(A$3:A308)+1</f>
        <v>101</v>
      </c>
      <c r="B309" s="140" t="s">
        <v>518</v>
      </c>
      <c r="C309" s="68" t="s">
        <v>1</v>
      </c>
      <c r="D309" s="68" t="s">
        <v>288</v>
      </c>
      <c r="E309" s="2">
        <v>105134.39999999999</v>
      </c>
      <c r="F309" s="42"/>
      <c r="G309" s="43"/>
    </row>
    <row r="310" spans="1:7" s="40" customFormat="1" x14ac:dyDescent="0.25">
      <c r="A310" s="178"/>
      <c r="B310" s="140"/>
      <c r="C310" s="68" t="s">
        <v>3</v>
      </c>
      <c r="D310" s="68" t="s">
        <v>95</v>
      </c>
      <c r="E310" s="2">
        <v>71498.16</v>
      </c>
      <c r="F310" s="38"/>
      <c r="G310" s="39"/>
    </row>
    <row r="311" spans="1:7" s="40" customFormat="1" x14ac:dyDescent="0.25">
      <c r="A311" s="178"/>
      <c r="B311" s="140"/>
      <c r="C311" s="68" t="s">
        <v>3</v>
      </c>
      <c r="D311" s="68" t="s">
        <v>289</v>
      </c>
      <c r="E311" s="2">
        <v>66930.179999999993</v>
      </c>
      <c r="F311" s="38"/>
      <c r="G311" s="39"/>
    </row>
    <row r="312" spans="1:7" s="40" customFormat="1" x14ac:dyDescent="0.25">
      <c r="A312" s="178"/>
      <c r="B312" s="140"/>
      <c r="C312" s="68" t="s">
        <v>3</v>
      </c>
      <c r="D312" s="68" t="s">
        <v>290</v>
      </c>
      <c r="E312" s="2">
        <v>83166.899999999994</v>
      </c>
      <c r="F312" s="38"/>
      <c r="G312" s="39"/>
    </row>
    <row r="313" spans="1:7" s="40" customFormat="1" x14ac:dyDescent="0.25">
      <c r="A313" s="178"/>
      <c r="B313" s="140"/>
      <c r="C313" s="68" t="s">
        <v>3</v>
      </c>
      <c r="D313" s="68" t="s">
        <v>291</v>
      </c>
      <c r="E313" s="2">
        <v>84782.31</v>
      </c>
      <c r="F313" s="38"/>
      <c r="G313" s="39"/>
    </row>
    <row r="314" spans="1:7" s="40" customFormat="1" x14ac:dyDescent="0.25">
      <c r="A314" s="178"/>
      <c r="B314" s="140"/>
      <c r="C314" s="68" t="s">
        <v>3</v>
      </c>
      <c r="D314" s="68" t="s">
        <v>292</v>
      </c>
      <c r="E314" s="2">
        <v>73083.179999999993</v>
      </c>
      <c r="F314" s="38"/>
      <c r="G314" s="39"/>
    </row>
    <row r="315" spans="1:7" s="40" customFormat="1" x14ac:dyDescent="0.25">
      <c r="A315" s="179"/>
      <c r="B315" s="140"/>
      <c r="C315" s="68" t="s">
        <v>4</v>
      </c>
      <c r="D315" s="68" t="s">
        <v>293</v>
      </c>
      <c r="E315" s="2">
        <v>37059.279999999999</v>
      </c>
      <c r="F315" s="38"/>
      <c r="G315" s="41"/>
    </row>
    <row r="316" spans="1:7" s="40" customFormat="1" x14ac:dyDescent="0.25">
      <c r="A316" s="177">
        <f>MAX(A$3:A315)+1</f>
        <v>102</v>
      </c>
      <c r="B316" s="140" t="s">
        <v>519</v>
      </c>
      <c r="C316" s="68" t="s">
        <v>1</v>
      </c>
      <c r="D316" s="68" t="s">
        <v>294</v>
      </c>
      <c r="E316" s="5">
        <v>88935.65</v>
      </c>
      <c r="F316" s="38"/>
      <c r="G316" s="39"/>
    </row>
    <row r="317" spans="1:7" s="40" customFormat="1" x14ac:dyDescent="0.25">
      <c r="A317" s="178"/>
      <c r="B317" s="140"/>
      <c r="C317" s="68" t="s">
        <v>3</v>
      </c>
      <c r="D317" s="129" t="s">
        <v>96</v>
      </c>
      <c r="E317" s="2">
        <v>63915.16</v>
      </c>
      <c r="F317" s="38"/>
      <c r="G317" s="39"/>
    </row>
    <row r="318" spans="1:7" s="40" customFormat="1" x14ac:dyDescent="0.25">
      <c r="A318" s="178"/>
      <c r="B318" s="140"/>
      <c r="C318" s="68" t="s">
        <v>3</v>
      </c>
      <c r="D318" s="129" t="s">
        <v>97</v>
      </c>
      <c r="E318" s="2">
        <v>77663.12</v>
      </c>
      <c r="F318" s="44"/>
      <c r="G318" s="39"/>
    </row>
    <row r="319" spans="1:7" s="40" customFormat="1" x14ac:dyDescent="0.25">
      <c r="A319" s="178"/>
      <c r="B319" s="140"/>
      <c r="C319" s="68" t="s">
        <v>3</v>
      </c>
      <c r="D319" s="129" t="s">
        <v>98</v>
      </c>
      <c r="E319" s="2">
        <v>77699.11</v>
      </c>
      <c r="F319" s="38"/>
      <c r="G319" s="39"/>
    </row>
    <row r="320" spans="1:7" s="40" customFormat="1" x14ac:dyDescent="0.25">
      <c r="A320" s="178"/>
      <c r="B320" s="140"/>
      <c r="C320" s="68" t="s">
        <v>3</v>
      </c>
      <c r="D320" s="129" t="s">
        <v>99</v>
      </c>
      <c r="E320" s="2">
        <v>72412.31</v>
      </c>
      <c r="F320" s="38"/>
      <c r="G320" s="39"/>
    </row>
    <row r="321" spans="1:7" s="40" customFormat="1" x14ac:dyDescent="0.25">
      <c r="A321" s="178"/>
      <c r="B321" s="140"/>
      <c r="C321" s="68" t="s">
        <v>3</v>
      </c>
      <c r="D321" s="129" t="s">
        <v>100</v>
      </c>
      <c r="E321" s="2">
        <v>91418.84</v>
      </c>
      <c r="F321" s="38"/>
      <c r="G321" s="39"/>
    </row>
    <row r="322" spans="1:7" s="40" customFormat="1" x14ac:dyDescent="0.25">
      <c r="A322" s="179"/>
      <c r="B322" s="140"/>
      <c r="C322" s="68" t="s">
        <v>4</v>
      </c>
      <c r="D322" s="68" t="s">
        <v>295</v>
      </c>
      <c r="E322" s="2">
        <v>64400.01</v>
      </c>
      <c r="F322" s="38"/>
      <c r="G322" s="41"/>
    </row>
    <row r="323" spans="1:7" s="37" customFormat="1" x14ac:dyDescent="0.25">
      <c r="A323" s="177">
        <f>MAX(A$3:A322)+1</f>
        <v>103</v>
      </c>
      <c r="B323" s="174" t="s">
        <v>527</v>
      </c>
      <c r="C323" s="71" t="s">
        <v>1</v>
      </c>
      <c r="D323" s="132" t="s">
        <v>342</v>
      </c>
      <c r="E323" s="9">
        <v>90065</v>
      </c>
    </row>
    <row r="324" spans="1:7" s="37" customFormat="1" x14ac:dyDescent="0.25">
      <c r="A324" s="178"/>
      <c r="B324" s="174"/>
      <c r="C324" s="71" t="s">
        <v>5</v>
      </c>
      <c r="D324" s="132" t="s">
        <v>343</v>
      </c>
      <c r="E324" s="71">
        <v>85192.14</v>
      </c>
    </row>
    <row r="325" spans="1:7" s="37" customFormat="1" x14ac:dyDescent="0.25">
      <c r="A325" s="178"/>
      <c r="B325" s="174"/>
      <c r="C325" s="71" t="s">
        <v>5</v>
      </c>
      <c r="D325" s="132" t="s">
        <v>344</v>
      </c>
      <c r="E325" s="71">
        <v>67306.210000000006</v>
      </c>
    </row>
    <row r="326" spans="1:7" s="37" customFormat="1" x14ac:dyDescent="0.25">
      <c r="A326" s="178"/>
      <c r="B326" s="174"/>
      <c r="C326" s="71" t="s">
        <v>5</v>
      </c>
      <c r="D326" s="132" t="s">
        <v>345</v>
      </c>
      <c r="E326" s="71">
        <v>70979.67</v>
      </c>
    </row>
    <row r="327" spans="1:7" s="37" customFormat="1" x14ac:dyDescent="0.25">
      <c r="A327" s="178"/>
      <c r="B327" s="174"/>
      <c r="C327" s="71" t="s">
        <v>5</v>
      </c>
      <c r="D327" s="132" t="s">
        <v>346</v>
      </c>
      <c r="E327" s="71">
        <v>60277.17</v>
      </c>
    </row>
    <row r="328" spans="1:7" s="37" customFormat="1" x14ac:dyDescent="0.25">
      <c r="A328" s="178"/>
      <c r="B328" s="174"/>
      <c r="C328" s="71" t="s">
        <v>5</v>
      </c>
      <c r="D328" s="132" t="s">
        <v>347</v>
      </c>
      <c r="E328" s="71">
        <v>73806.73</v>
      </c>
    </row>
    <row r="329" spans="1:7" s="37" customFormat="1" x14ac:dyDescent="0.25">
      <c r="A329" s="179"/>
      <c r="B329" s="174"/>
      <c r="C329" s="68" t="s">
        <v>4</v>
      </c>
      <c r="D329" s="132" t="s">
        <v>348</v>
      </c>
      <c r="E329" s="71">
        <v>70480.94</v>
      </c>
    </row>
    <row r="330" spans="1:7" s="40" customFormat="1" x14ac:dyDescent="0.25">
      <c r="A330" s="177">
        <f>MAX(A$3:A329)+1</f>
        <v>104</v>
      </c>
      <c r="B330" s="140" t="s">
        <v>515</v>
      </c>
      <c r="C330" s="68" t="s">
        <v>1</v>
      </c>
      <c r="D330" s="68" t="s">
        <v>274</v>
      </c>
      <c r="E330" s="2">
        <v>109296.12</v>
      </c>
      <c r="F330" s="38"/>
      <c r="G330" s="39"/>
    </row>
    <row r="331" spans="1:7" s="40" customFormat="1" x14ac:dyDescent="0.25">
      <c r="A331" s="178"/>
      <c r="B331" s="140"/>
      <c r="C331" s="68" t="s">
        <v>3</v>
      </c>
      <c r="D331" s="68" t="s">
        <v>275</v>
      </c>
      <c r="E331" s="2">
        <v>62228.55</v>
      </c>
      <c r="F331" s="38"/>
      <c r="G331" s="39"/>
    </row>
    <row r="332" spans="1:7" s="40" customFormat="1" x14ac:dyDescent="0.25">
      <c r="A332" s="178"/>
      <c r="B332" s="140"/>
      <c r="C332" s="68" t="s">
        <v>3</v>
      </c>
      <c r="D332" s="68" t="s">
        <v>276</v>
      </c>
      <c r="E332" s="2">
        <v>64032.47</v>
      </c>
      <c r="F332" s="38"/>
      <c r="G332" s="39"/>
    </row>
    <row r="333" spans="1:7" s="40" customFormat="1" x14ac:dyDescent="0.25">
      <c r="A333" s="178"/>
      <c r="B333" s="140"/>
      <c r="C333" s="68" t="s">
        <v>3</v>
      </c>
      <c r="D333" s="68" t="s">
        <v>86</v>
      </c>
      <c r="E333" s="2">
        <v>65014.89</v>
      </c>
      <c r="F333" s="38"/>
      <c r="G333" s="39"/>
    </row>
    <row r="334" spans="1:7" s="40" customFormat="1" x14ac:dyDescent="0.25">
      <c r="A334" s="178"/>
      <c r="B334" s="140"/>
      <c r="C334" s="68" t="s">
        <v>3</v>
      </c>
      <c r="D334" s="68" t="s">
        <v>277</v>
      </c>
      <c r="E334" s="2">
        <v>64461.48</v>
      </c>
      <c r="F334" s="38"/>
      <c r="G334" s="39"/>
    </row>
    <row r="335" spans="1:7" s="40" customFormat="1" x14ac:dyDescent="0.25">
      <c r="A335" s="178"/>
      <c r="B335" s="140"/>
      <c r="C335" s="68" t="s">
        <v>3</v>
      </c>
      <c r="D335" s="68" t="s">
        <v>278</v>
      </c>
      <c r="E335" s="2">
        <v>68740.14</v>
      </c>
      <c r="F335" s="38"/>
      <c r="G335" s="39"/>
    </row>
    <row r="336" spans="1:7" s="40" customFormat="1" x14ac:dyDescent="0.25">
      <c r="A336" s="178"/>
      <c r="B336" s="140"/>
      <c r="C336" s="68" t="s">
        <v>3</v>
      </c>
      <c r="D336" s="68" t="s">
        <v>87</v>
      </c>
      <c r="E336" s="2">
        <v>71622.720000000001</v>
      </c>
      <c r="F336" s="38"/>
      <c r="G336" s="39"/>
    </row>
    <row r="337" spans="1:7" s="40" customFormat="1" x14ac:dyDescent="0.25">
      <c r="A337" s="178"/>
      <c r="B337" s="140"/>
      <c r="C337" s="68" t="s">
        <v>3</v>
      </c>
      <c r="D337" s="68" t="s">
        <v>88</v>
      </c>
      <c r="E337" s="2">
        <v>72827.289999999994</v>
      </c>
      <c r="F337" s="38"/>
      <c r="G337" s="39"/>
    </row>
    <row r="338" spans="1:7" s="40" customFormat="1" x14ac:dyDescent="0.25">
      <c r="A338" s="179"/>
      <c r="B338" s="140"/>
      <c r="C338" s="68" t="s">
        <v>4</v>
      </c>
      <c r="D338" s="68" t="s">
        <v>94</v>
      </c>
      <c r="E338" s="2">
        <v>45300.31</v>
      </c>
      <c r="F338" s="38"/>
      <c r="G338" s="41"/>
    </row>
    <row r="339" spans="1:7" s="37" customFormat="1" x14ac:dyDescent="0.25">
      <c r="A339" s="177">
        <f>MAX(A$3:A338)+1</f>
        <v>105</v>
      </c>
      <c r="B339" s="174" t="s">
        <v>537</v>
      </c>
      <c r="C339" s="68" t="s">
        <v>1</v>
      </c>
      <c r="D339" s="71" t="s">
        <v>409</v>
      </c>
      <c r="E339" s="71">
        <v>88317.08</v>
      </c>
    </row>
    <row r="340" spans="1:7" s="37" customFormat="1" x14ac:dyDescent="0.25">
      <c r="A340" s="178"/>
      <c r="B340" s="174"/>
      <c r="C340" s="68" t="s">
        <v>3</v>
      </c>
      <c r="D340" s="71" t="s">
        <v>410</v>
      </c>
      <c r="E340" s="71">
        <v>72182.570000000007</v>
      </c>
    </row>
    <row r="341" spans="1:7" s="37" customFormat="1" x14ac:dyDescent="0.25">
      <c r="A341" s="178"/>
      <c r="B341" s="174"/>
      <c r="C341" s="68" t="s">
        <v>3</v>
      </c>
      <c r="D341" s="71" t="s">
        <v>411</v>
      </c>
      <c r="E341" s="71">
        <v>67030.55</v>
      </c>
    </row>
    <row r="342" spans="1:7" s="37" customFormat="1" x14ac:dyDescent="0.25">
      <c r="A342" s="178"/>
      <c r="B342" s="174"/>
      <c r="C342" s="68" t="s">
        <v>3</v>
      </c>
      <c r="D342" s="71" t="s">
        <v>412</v>
      </c>
      <c r="E342" s="71">
        <v>69263.929999999993</v>
      </c>
    </row>
    <row r="343" spans="1:7" s="37" customFormat="1" x14ac:dyDescent="0.25">
      <c r="A343" s="178"/>
      <c r="B343" s="174"/>
      <c r="C343" s="68" t="s">
        <v>3</v>
      </c>
      <c r="D343" s="71" t="s">
        <v>413</v>
      </c>
      <c r="E343" s="71">
        <v>70689.25</v>
      </c>
    </row>
    <row r="344" spans="1:7" s="37" customFormat="1" x14ac:dyDescent="0.25">
      <c r="A344" s="179"/>
      <c r="B344" s="174"/>
      <c r="C344" s="68" t="s">
        <v>4</v>
      </c>
      <c r="D344" s="71" t="s">
        <v>414</v>
      </c>
      <c r="E344" s="71">
        <v>68472.75</v>
      </c>
    </row>
    <row r="345" spans="1:7" s="40" customFormat="1" x14ac:dyDescent="0.25">
      <c r="A345" s="177">
        <f>MAX(A$3:A344)+1</f>
        <v>106</v>
      </c>
      <c r="B345" s="140" t="s">
        <v>507</v>
      </c>
      <c r="C345" s="68" t="s">
        <v>1</v>
      </c>
      <c r="D345" s="68" t="s">
        <v>255</v>
      </c>
      <c r="E345" s="2">
        <v>96164.17</v>
      </c>
      <c r="F345" s="38"/>
      <c r="G345" s="39"/>
    </row>
    <row r="346" spans="1:7" s="40" customFormat="1" x14ac:dyDescent="0.25">
      <c r="A346" s="178"/>
      <c r="B346" s="140"/>
      <c r="C346" s="68" t="s">
        <v>3</v>
      </c>
      <c r="D346" s="68" t="s">
        <v>256</v>
      </c>
      <c r="E346" s="2">
        <v>75837.02</v>
      </c>
      <c r="F346" s="38"/>
      <c r="G346" s="39"/>
    </row>
    <row r="347" spans="1:7" s="40" customFormat="1" x14ac:dyDescent="0.25">
      <c r="A347" s="178"/>
      <c r="B347" s="140"/>
      <c r="C347" s="68" t="s">
        <v>3</v>
      </c>
      <c r="D347" s="68" t="s">
        <v>257</v>
      </c>
      <c r="E347" s="2">
        <v>104438.57</v>
      </c>
      <c r="F347" s="38"/>
      <c r="G347" s="39"/>
    </row>
    <row r="348" spans="1:7" s="40" customFormat="1" x14ac:dyDescent="0.25">
      <c r="A348" s="178"/>
      <c r="B348" s="140"/>
      <c r="C348" s="68" t="s">
        <v>3</v>
      </c>
      <c r="D348" s="68" t="s">
        <v>71</v>
      </c>
      <c r="E348" s="2">
        <v>72108.87</v>
      </c>
      <c r="F348" s="38"/>
      <c r="G348" s="39"/>
    </row>
    <row r="349" spans="1:7" s="40" customFormat="1" x14ac:dyDescent="0.25">
      <c r="A349" s="179"/>
      <c r="B349" s="140"/>
      <c r="C349" s="68" t="s">
        <v>3</v>
      </c>
      <c r="D349" s="68" t="s">
        <v>72</v>
      </c>
      <c r="E349" s="2">
        <v>77660.06</v>
      </c>
      <c r="F349" s="38"/>
      <c r="G349" s="39"/>
    </row>
    <row r="350" spans="1:7" s="40" customFormat="1" ht="16.5" customHeight="1" x14ac:dyDescent="0.25">
      <c r="A350" s="177">
        <f>MAX(A$3:A349)+1</f>
        <v>107</v>
      </c>
      <c r="B350" s="140" t="s">
        <v>508</v>
      </c>
      <c r="C350" s="68" t="s">
        <v>1</v>
      </c>
      <c r="D350" s="68" t="s">
        <v>258</v>
      </c>
      <c r="E350" s="2">
        <v>95681.279999999999</v>
      </c>
      <c r="F350" s="38"/>
      <c r="G350" s="39"/>
    </row>
    <row r="351" spans="1:7" s="40" customFormat="1" ht="15.75" customHeight="1" x14ac:dyDescent="0.25">
      <c r="A351" s="178"/>
      <c r="B351" s="140"/>
      <c r="C351" s="68" t="s">
        <v>3</v>
      </c>
      <c r="D351" s="68" t="s">
        <v>259</v>
      </c>
      <c r="E351" s="2">
        <v>62033.23</v>
      </c>
      <c r="F351" s="38"/>
      <c r="G351" s="39"/>
    </row>
    <row r="352" spans="1:7" s="40" customFormat="1" ht="17.25" customHeight="1" x14ac:dyDescent="0.25">
      <c r="A352" s="179"/>
      <c r="B352" s="140"/>
      <c r="C352" s="68" t="s">
        <v>753</v>
      </c>
      <c r="D352" s="68" t="s">
        <v>236</v>
      </c>
      <c r="E352" s="2">
        <v>20775.830000000002</v>
      </c>
      <c r="F352" s="38"/>
      <c r="G352" s="39"/>
    </row>
    <row r="353" spans="1:7" s="40" customFormat="1" x14ac:dyDescent="0.25">
      <c r="A353" s="177">
        <f>MAX(A$3:A352)+1</f>
        <v>108</v>
      </c>
      <c r="B353" s="140" t="s">
        <v>512</v>
      </c>
      <c r="C353" s="68" t="s">
        <v>1</v>
      </c>
      <c r="D353" s="68" t="s">
        <v>73</v>
      </c>
      <c r="E353" s="2">
        <v>103413.54</v>
      </c>
      <c r="F353" s="38"/>
      <c r="G353" s="39"/>
    </row>
    <row r="354" spans="1:7" s="40" customFormat="1" x14ac:dyDescent="0.25">
      <c r="A354" s="178"/>
      <c r="B354" s="140"/>
      <c r="C354" s="68" t="s">
        <v>3</v>
      </c>
      <c r="D354" s="68" t="s">
        <v>260</v>
      </c>
      <c r="E354" s="2">
        <v>95804.05</v>
      </c>
      <c r="F354" s="38"/>
      <c r="G354" s="39"/>
    </row>
    <row r="355" spans="1:7" s="40" customFormat="1" x14ac:dyDescent="0.25">
      <c r="A355" s="178"/>
      <c r="B355" s="140"/>
      <c r="C355" s="68" t="s">
        <v>3</v>
      </c>
      <c r="D355" s="68" t="s">
        <v>74</v>
      </c>
      <c r="E355" s="2">
        <v>94866.7</v>
      </c>
      <c r="F355" s="38"/>
      <c r="G355" s="39"/>
    </row>
    <row r="356" spans="1:7" s="40" customFormat="1" x14ac:dyDescent="0.25">
      <c r="A356" s="178"/>
      <c r="B356" s="140"/>
      <c r="C356" s="68" t="s">
        <v>3</v>
      </c>
      <c r="D356" s="68" t="s">
        <v>261</v>
      </c>
      <c r="E356" s="2">
        <v>88235.85</v>
      </c>
      <c r="F356" s="38"/>
      <c r="G356" s="39"/>
    </row>
    <row r="357" spans="1:7" s="40" customFormat="1" x14ac:dyDescent="0.25">
      <c r="A357" s="178"/>
      <c r="B357" s="140"/>
      <c r="C357" s="68" t="s">
        <v>3</v>
      </c>
      <c r="D357" s="68" t="s">
        <v>75</v>
      </c>
      <c r="E357" s="2">
        <v>112072.46</v>
      </c>
      <c r="F357" s="38"/>
      <c r="G357" s="39"/>
    </row>
    <row r="358" spans="1:7" s="40" customFormat="1" x14ac:dyDescent="0.25">
      <c r="A358" s="179"/>
      <c r="B358" s="140"/>
      <c r="C358" s="68" t="s">
        <v>3</v>
      </c>
      <c r="D358" s="68" t="s">
        <v>262</v>
      </c>
      <c r="E358" s="2">
        <v>80286.42</v>
      </c>
      <c r="F358" s="38"/>
      <c r="G358" s="39"/>
    </row>
    <row r="359" spans="1:7" s="37" customFormat="1" x14ac:dyDescent="0.25">
      <c r="A359" s="177">
        <f>MAX(A$3:A358)+1</f>
        <v>109</v>
      </c>
      <c r="B359" s="174" t="s">
        <v>525</v>
      </c>
      <c r="C359" s="71" t="s">
        <v>1</v>
      </c>
      <c r="D359" s="71" t="s">
        <v>328</v>
      </c>
      <c r="E359" s="71">
        <v>147874.48000000001</v>
      </c>
    </row>
    <row r="360" spans="1:7" s="37" customFormat="1" x14ac:dyDescent="0.25">
      <c r="A360" s="178"/>
      <c r="B360" s="174"/>
      <c r="C360" s="71" t="s">
        <v>3</v>
      </c>
      <c r="D360" s="71" t="s">
        <v>757</v>
      </c>
      <c r="E360" s="71">
        <v>62913.06</v>
      </c>
    </row>
    <row r="361" spans="1:7" s="37" customFormat="1" x14ac:dyDescent="0.25">
      <c r="A361" s="178"/>
      <c r="B361" s="174"/>
      <c r="C361" s="71" t="s">
        <v>3</v>
      </c>
      <c r="D361" s="71" t="s">
        <v>758</v>
      </c>
      <c r="E361" s="71">
        <v>79372.83</v>
      </c>
    </row>
    <row r="362" spans="1:7" s="37" customFormat="1" x14ac:dyDescent="0.25">
      <c r="A362" s="178"/>
      <c r="B362" s="174"/>
      <c r="C362" s="71" t="s">
        <v>3</v>
      </c>
      <c r="D362" s="71" t="s">
        <v>329</v>
      </c>
      <c r="E362" s="71">
        <v>56566.44</v>
      </c>
    </row>
    <row r="363" spans="1:7" s="37" customFormat="1" x14ac:dyDescent="0.25">
      <c r="A363" s="178"/>
      <c r="B363" s="174"/>
      <c r="C363" s="68" t="s">
        <v>4</v>
      </c>
      <c r="D363" s="71" t="s">
        <v>330</v>
      </c>
      <c r="E363" s="13">
        <v>55746.47</v>
      </c>
    </row>
    <row r="364" spans="1:7" s="37" customFormat="1" x14ac:dyDescent="0.25">
      <c r="A364" s="178"/>
      <c r="B364" s="174"/>
      <c r="C364" s="71" t="s">
        <v>3</v>
      </c>
      <c r="D364" s="71" t="s">
        <v>331</v>
      </c>
      <c r="E364" s="71">
        <v>69636.149999999994</v>
      </c>
    </row>
    <row r="365" spans="1:7" s="37" customFormat="1" x14ac:dyDescent="0.25">
      <c r="A365" s="178"/>
      <c r="B365" s="174"/>
      <c r="C365" s="71" t="s">
        <v>3</v>
      </c>
      <c r="D365" s="71" t="s">
        <v>332</v>
      </c>
      <c r="E365" s="71">
        <v>64397.73</v>
      </c>
    </row>
    <row r="366" spans="1:7" s="37" customFormat="1" x14ac:dyDescent="0.25">
      <c r="A366" s="178"/>
      <c r="B366" s="174"/>
      <c r="C366" s="71" t="s">
        <v>3</v>
      </c>
      <c r="D366" s="71" t="s">
        <v>333</v>
      </c>
      <c r="E366" s="71">
        <v>62640.39</v>
      </c>
    </row>
    <row r="367" spans="1:7" s="37" customFormat="1" x14ac:dyDescent="0.25">
      <c r="A367" s="179"/>
      <c r="B367" s="174"/>
      <c r="C367" s="71" t="s">
        <v>3</v>
      </c>
      <c r="D367" s="71" t="s">
        <v>334</v>
      </c>
      <c r="E367" s="71">
        <v>54787.07</v>
      </c>
    </row>
    <row r="368" spans="1:7" s="37" customFormat="1" x14ac:dyDescent="0.25">
      <c r="A368" s="177">
        <f>MAX(A$3:A367)+1</f>
        <v>110</v>
      </c>
      <c r="B368" s="139" t="s">
        <v>538</v>
      </c>
      <c r="C368" s="21" t="s">
        <v>1</v>
      </c>
      <c r="D368" s="21" t="s">
        <v>415</v>
      </c>
      <c r="E368" s="14">
        <f>1150345.23/12</f>
        <v>95862.102499999994</v>
      </c>
    </row>
    <row r="369" spans="1:5" s="37" customFormat="1" x14ac:dyDescent="0.25">
      <c r="A369" s="178"/>
      <c r="B369" s="139"/>
      <c r="C369" s="21" t="s">
        <v>3</v>
      </c>
      <c r="D369" s="21" t="s">
        <v>416</v>
      </c>
      <c r="E369" s="15">
        <v>78563.47</v>
      </c>
    </row>
    <row r="370" spans="1:5" s="37" customFormat="1" x14ac:dyDescent="0.25">
      <c r="A370" s="178"/>
      <c r="B370" s="139"/>
      <c r="C370" s="21" t="s">
        <v>3</v>
      </c>
      <c r="D370" s="21" t="s">
        <v>417</v>
      </c>
      <c r="E370" s="15">
        <v>77861.289999999994</v>
      </c>
    </row>
    <row r="371" spans="1:5" s="37" customFormat="1" x14ac:dyDescent="0.25">
      <c r="A371" s="178"/>
      <c r="B371" s="139"/>
      <c r="C371" s="21" t="s">
        <v>3</v>
      </c>
      <c r="D371" s="21" t="s">
        <v>418</v>
      </c>
      <c r="E371" s="15">
        <v>75855.34</v>
      </c>
    </row>
    <row r="372" spans="1:5" s="37" customFormat="1" x14ac:dyDescent="0.25">
      <c r="A372" s="178"/>
      <c r="B372" s="139"/>
      <c r="C372" s="21" t="s">
        <v>3</v>
      </c>
      <c r="D372" s="21" t="s">
        <v>419</v>
      </c>
      <c r="E372" s="15">
        <v>75957.240000000005</v>
      </c>
    </row>
    <row r="373" spans="1:5" s="37" customFormat="1" x14ac:dyDescent="0.25">
      <c r="A373" s="178"/>
      <c r="B373" s="139"/>
      <c r="C373" s="21" t="s">
        <v>3</v>
      </c>
      <c r="D373" s="21" t="s">
        <v>420</v>
      </c>
      <c r="E373" s="15">
        <f>1061025.87/12</f>
        <v>88418.822500000009</v>
      </c>
    </row>
    <row r="374" spans="1:5" s="37" customFormat="1" x14ac:dyDescent="0.25">
      <c r="A374" s="179"/>
      <c r="B374" s="139"/>
      <c r="C374" s="68" t="s">
        <v>4</v>
      </c>
      <c r="D374" s="21" t="s">
        <v>421</v>
      </c>
      <c r="E374" s="15">
        <f>895373.42/12</f>
        <v>74614.451666666675</v>
      </c>
    </row>
    <row r="375" spans="1:5" s="37" customFormat="1" x14ac:dyDescent="0.25">
      <c r="A375" s="177">
        <f>MAX(A$3:A374)+1</f>
        <v>111</v>
      </c>
      <c r="B375" s="174" t="s">
        <v>531</v>
      </c>
      <c r="C375" s="71" t="s">
        <v>1</v>
      </c>
      <c r="D375" s="71" t="s">
        <v>370</v>
      </c>
      <c r="E375" s="9">
        <v>99775.8</v>
      </c>
    </row>
    <row r="376" spans="1:5" s="37" customFormat="1" x14ac:dyDescent="0.25">
      <c r="A376" s="178"/>
      <c r="B376" s="174"/>
      <c r="C376" s="71" t="s">
        <v>3</v>
      </c>
      <c r="D376" s="71" t="s">
        <v>371</v>
      </c>
      <c r="E376" s="9">
        <v>63624.160000000003</v>
      </c>
    </row>
    <row r="377" spans="1:5" s="37" customFormat="1" x14ac:dyDescent="0.25">
      <c r="A377" s="178"/>
      <c r="B377" s="174"/>
      <c r="C377" s="71" t="s">
        <v>3</v>
      </c>
      <c r="D377" s="71" t="s">
        <v>372</v>
      </c>
      <c r="E377" s="9">
        <v>72683.41</v>
      </c>
    </row>
    <row r="378" spans="1:5" s="37" customFormat="1" x14ac:dyDescent="0.25">
      <c r="A378" s="178"/>
      <c r="B378" s="174"/>
      <c r="C378" s="71" t="s">
        <v>3</v>
      </c>
      <c r="D378" s="71" t="s">
        <v>373</v>
      </c>
      <c r="E378" s="9">
        <v>68147.990000000005</v>
      </c>
    </row>
    <row r="379" spans="1:5" s="37" customFormat="1" x14ac:dyDescent="0.25">
      <c r="A379" s="178"/>
      <c r="B379" s="174"/>
      <c r="C379" s="71" t="s">
        <v>3</v>
      </c>
      <c r="D379" s="71" t="s">
        <v>374</v>
      </c>
      <c r="E379" s="9">
        <v>76896</v>
      </c>
    </row>
    <row r="380" spans="1:5" s="37" customFormat="1" x14ac:dyDescent="0.25">
      <c r="A380" s="179"/>
      <c r="B380" s="174"/>
      <c r="C380" s="68" t="s">
        <v>4</v>
      </c>
      <c r="D380" s="71" t="s">
        <v>375</v>
      </c>
      <c r="E380" s="9">
        <v>57117.29</v>
      </c>
    </row>
    <row r="381" spans="1:5" s="37" customFormat="1" x14ac:dyDescent="0.25">
      <c r="A381" s="177">
        <f>MAX(A$3:A380)+1</f>
        <v>112</v>
      </c>
      <c r="B381" s="174" t="s">
        <v>535</v>
      </c>
      <c r="C381" s="71" t="s">
        <v>1</v>
      </c>
      <c r="D381" s="71" t="s">
        <v>396</v>
      </c>
      <c r="E381" s="71">
        <v>97253.22</v>
      </c>
    </row>
    <row r="382" spans="1:5" s="37" customFormat="1" x14ac:dyDescent="0.25">
      <c r="A382" s="178"/>
      <c r="B382" s="174"/>
      <c r="C382" s="71" t="s">
        <v>3</v>
      </c>
      <c r="D382" s="71" t="s">
        <v>397</v>
      </c>
      <c r="E382" s="71">
        <v>93237.57</v>
      </c>
    </row>
    <row r="383" spans="1:5" s="37" customFormat="1" x14ac:dyDescent="0.25">
      <c r="A383" s="178"/>
      <c r="B383" s="174"/>
      <c r="C383" s="71" t="s">
        <v>3</v>
      </c>
      <c r="D383" s="71" t="s">
        <v>398</v>
      </c>
      <c r="E383" s="71">
        <v>91390.93</v>
      </c>
    </row>
    <row r="384" spans="1:5" s="37" customFormat="1" x14ac:dyDescent="0.25">
      <c r="A384" s="178"/>
      <c r="B384" s="174"/>
      <c r="C384" s="71" t="s">
        <v>3</v>
      </c>
      <c r="D384" s="71" t="s">
        <v>399</v>
      </c>
      <c r="E384" s="71">
        <v>98311.47</v>
      </c>
    </row>
    <row r="385" spans="1:7" s="37" customFormat="1" x14ac:dyDescent="0.25">
      <c r="A385" s="178"/>
      <c r="B385" s="174"/>
      <c r="C385" s="71" t="s">
        <v>3</v>
      </c>
      <c r="D385" s="71" t="s">
        <v>400</v>
      </c>
      <c r="E385" s="71">
        <v>85301.82</v>
      </c>
    </row>
    <row r="386" spans="1:7" s="37" customFormat="1" x14ac:dyDescent="0.25">
      <c r="A386" s="179"/>
      <c r="B386" s="174"/>
      <c r="C386" s="68" t="s">
        <v>4</v>
      </c>
      <c r="D386" s="71" t="s">
        <v>401</v>
      </c>
      <c r="E386" s="71">
        <v>76275.13</v>
      </c>
    </row>
    <row r="387" spans="1:7" s="40" customFormat="1" x14ac:dyDescent="0.25">
      <c r="A387" s="177">
        <f>MAX(A$3:A386)+1</f>
        <v>113</v>
      </c>
      <c r="B387" s="140" t="s">
        <v>520</v>
      </c>
      <c r="C387" s="68" t="s">
        <v>1</v>
      </c>
      <c r="D387" s="68" t="s">
        <v>296</v>
      </c>
      <c r="E387" s="2">
        <v>103807.67999999999</v>
      </c>
      <c r="F387" s="38"/>
      <c r="G387" s="39"/>
    </row>
    <row r="388" spans="1:7" s="40" customFormat="1" x14ac:dyDescent="0.25">
      <c r="A388" s="178"/>
      <c r="B388" s="140"/>
      <c r="C388" s="68" t="s">
        <v>3</v>
      </c>
      <c r="D388" s="68" t="s">
        <v>101</v>
      </c>
      <c r="E388" s="2">
        <v>87689.04</v>
      </c>
      <c r="F388" s="38"/>
      <c r="G388" s="39"/>
    </row>
    <row r="389" spans="1:7" s="40" customFormat="1" x14ac:dyDescent="0.25">
      <c r="A389" s="178"/>
      <c r="B389" s="140"/>
      <c r="C389" s="68" t="s">
        <v>3</v>
      </c>
      <c r="D389" s="68" t="s">
        <v>297</v>
      </c>
      <c r="E389" s="2">
        <v>79806.960000000006</v>
      </c>
      <c r="F389" s="38"/>
      <c r="G389" s="39"/>
    </row>
    <row r="390" spans="1:7" s="40" customFormat="1" x14ac:dyDescent="0.25">
      <c r="A390" s="178"/>
      <c r="B390" s="140"/>
      <c r="C390" s="68" t="s">
        <v>3</v>
      </c>
      <c r="D390" s="68" t="s">
        <v>298</v>
      </c>
      <c r="E390" s="2">
        <v>83343.25</v>
      </c>
      <c r="F390" s="38"/>
      <c r="G390" s="39"/>
    </row>
    <row r="391" spans="1:7" s="40" customFormat="1" x14ac:dyDescent="0.25">
      <c r="A391" s="178"/>
      <c r="B391" s="140"/>
      <c r="C391" s="68" t="s">
        <v>3</v>
      </c>
      <c r="D391" s="68" t="s">
        <v>299</v>
      </c>
      <c r="E391" s="2">
        <v>102479.73</v>
      </c>
      <c r="F391" s="38"/>
      <c r="G391" s="39"/>
    </row>
    <row r="392" spans="1:7" s="40" customFormat="1" x14ac:dyDescent="0.25">
      <c r="A392" s="178"/>
      <c r="B392" s="140"/>
      <c r="C392" s="68" t="s">
        <v>3</v>
      </c>
      <c r="D392" s="68" t="s">
        <v>300</v>
      </c>
      <c r="E392" s="2">
        <v>87027.43</v>
      </c>
      <c r="F392" s="38"/>
      <c r="G392" s="39"/>
    </row>
    <row r="393" spans="1:7" s="40" customFormat="1" x14ac:dyDescent="0.25">
      <c r="A393" s="179"/>
      <c r="B393" s="140"/>
      <c r="C393" s="68" t="s">
        <v>4</v>
      </c>
      <c r="D393" s="22" t="s">
        <v>295</v>
      </c>
      <c r="E393" s="2">
        <v>60695.37</v>
      </c>
      <c r="F393" s="41"/>
      <c r="G393" s="41"/>
    </row>
    <row r="394" spans="1:7" s="40" customFormat="1" x14ac:dyDescent="0.25">
      <c r="A394" s="177">
        <f>MAX(A$3:A393)+1</f>
        <v>114</v>
      </c>
      <c r="B394" s="140" t="s">
        <v>509</v>
      </c>
      <c r="C394" s="68" t="s">
        <v>1</v>
      </c>
      <c r="D394" s="68" t="s">
        <v>263</v>
      </c>
      <c r="E394" s="2">
        <v>100868.23</v>
      </c>
      <c r="F394" s="38"/>
      <c r="G394" s="39"/>
    </row>
    <row r="395" spans="1:7" s="40" customFormat="1" x14ac:dyDescent="0.25">
      <c r="A395" s="178"/>
      <c r="B395" s="140"/>
      <c r="C395" s="68" t="s">
        <v>3</v>
      </c>
      <c r="D395" s="68" t="s">
        <v>264</v>
      </c>
      <c r="E395" s="2">
        <v>66991</v>
      </c>
      <c r="F395" s="38"/>
      <c r="G395" s="39"/>
    </row>
    <row r="396" spans="1:7" s="40" customFormat="1" x14ac:dyDescent="0.25">
      <c r="A396" s="178"/>
      <c r="B396" s="140"/>
      <c r="C396" s="68" t="s">
        <v>3</v>
      </c>
      <c r="D396" s="68" t="s">
        <v>265</v>
      </c>
      <c r="E396" s="2">
        <v>81015.62</v>
      </c>
      <c r="F396" s="38"/>
      <c r="G396" s="39"/>
    </row>
    <row r="397" spans="1:7" s="40" customFormat="1" x14ac:dyDescent="0.25">
      <c r="A397" s="178"/>
      <c r="B397" s="140"/>
      <c r="C397" s="68" t="s">
        <v>3</v>
      </c>
      <c r="D397" s="68" t="s">
        <v>76</v>
      </c>
      <c r="E397" s="2">
        <v>62122.559999999998</v>
      </c>
      <c r="F397" s="38"/>
      <c r="G397" s="39"/>
    </row>
    <row r="398" spans="1:7" s="40" customFormat="1" x14ac:dyDescent="0.25">
      <c r="A398" s="178"/>
      <c r="B398" s="140"/>
      <c r="C398" s="68" t="s">
        <v>6</v>
      </c>
      <c r="D398" s="68" t="s">
        <v>77</v>
      </c>
      <c r="E398" s="2">
        <v>73978.509999999995</v>
      </c>
      <c r="F398" s="38"/>
      <c r="G398" s="39"/>
    </row>
    <row r="399" spans="1:7" s="40" customFormat="1" x14ac:dyDescent="0.25">
      <c r="A399" s="179"/>
      <c r="B399" s="140"/>
      <c r="C399" s="68" t="s">
        <v>3</v>
      </c>
      <c r="D399" s="68" t="s">
        <v>266</v>
      </c>
      <c r="E399" s="2">
        <v>67603.77</v>
      </c>
      <c r="F399" s="38"/>
      <c r="G399" s="39"/>
    </row>
    <row r="400" spans="1:7" s="40" customFormat="1" x14ac:dyDescent="0.25">
      <c r="A400" s="177">
        <f>MAX(A$3:A399)+1</f>
        <v>115</v>
      </c>
      <c r="B400" s="140" t="s">
        <v>513</v>
      </c>
      <c r="C400" s="68" t="s">
        <v>1</v>
      </c>
      <c r="D400" s="68" t="s">
        <v>269</v>
      </c>
      <c r="E400" s="2">
        <v>108639.45</v>
      </c>
      <c r="F400" s="38"/>
      <c r="G400" s="39"/>
    </row>
    <row r="401" spans="1:7" s="40" customFormat="1" x14ac:dyDescent="0.25">
      <c r="A401" s="178"/>
      <c r="B401" s="140"/>
      <c r="C401" s="68" t="s">
        <v>3</v>
      </c>
      <c r="D401" s="68" t="s">
        <v>270</v>
      </c>
      <c r="E401" s="2">
        <v>72929.89</v>
      </c>
      <c r="F401" s="38"/>
      <c r="G401" s="45"/>
    </row>
    <row r="402" spans="1:7" s="40" customFormat="1" x14ac:dyDescent="0.25">
      <c r="A402" s="178"/>
      <c r="B402" s="140"/>
      <c r="C402" s="68" t="s">
        <v>3</v>
      </c>
      <c r="D402" s="68" t="s">
        <v>271</v>
      </c>
      <c r="E402" s="2">
        <v>91359.12</v>
      </c>
      <c r="F402" s="38"/>
      <c r="G402" s="45"/>
    </row>
    <row r="403" spans="1:7" s="40" customFormat="1" x14ac:dyDescent="0.25">
      <c r="A403" s="178"/>
      <c r="B403" s="140"/>
      <c r="C403" s="68" t="s">
        <v>3</v>
      </c>
      <c r="D403" s="68" t="s">
        <v>81</v>
      </c>
      <c r="E403" s="2">
        <v>92109.5</v>
      </c>
      <c r="F403" s="38"/>
      <c r="G403" s="45"/>
    </row>
    <row r="404" spans="1:7" s="40" customFormat="1" x14ac:dyDescent="0.25">
      <c r="A404" s="178"/>
      <c r="B404" s="140"/>
      <c r="C404" s="68" t="s">
        <v>3</v>
      </c>
      <c r="D404" s="68" t="s">
        <v>272</v>
      </c>
      <c r="E404" s="2">
        <v>102816.06</v>
      </c>
      <c r="F404" s="38"/>
      <c r="G404" s="45"/>
    </row>
    <row r="405" spans="1:7" s="40" customFormat="1" x14ac:dyDescent="0.25">
      <c r="A405" s="179"/>
      <c r="B405" s="140"/>
      <c r="C405" s="68" t="s">
        <v>3</v>
      </c>
      <c r="D405" s="68" t="s">
        <v>273</v>
      </c>
      <c r="E405" s="2">
        <v>97926.13</v>
      </c>
      <c r="F405" s="38"/>
      <c r="G405" s="45"/>
    </row>
    <row r="406" spans="1:7" s="40" customFormat="1" ht="18.75" customHeight="1" x14ac:dyDescent="0.25">
      <c r="A406" s="177">
        <f>MAX(A$3:A405)+1</f>
        <v>116</v>
      </c>
      <c r="B406" s="140" t="s">
        <v>514</v>
      </c>
      <c r="C406" s="68" t="s">
        <v>1</v>
      </c>
      <c r="D406" s="68" t="s">
        <v>82</v>
      </c>
      <c r="E406" s="2">
        <v>69302.350000000006</v>
      </c>
      <c r="F406" s="38"/>
      <c r="G406" s="39"/>
    </row>
    <row r="407" spans="1:7" s="40" customFormat="1" x14ac:dyDescent="0.25">
      <c r="A407" s="178"/>
      <c r="B407" s="140"/>
      <c r="C407" s="68" t="s">
        <v>3</v>
      </c>
      <c r="D407" s="68" t="s">
        <v>83</v>
      </c>
      <c r="E407" s="2">
        <v>65408.11</v>
      </c>
      <c r="F407" s="38"/>
      <c r="G407" s="39"/>
    </row>
    <row r="408" spans="1:7" s="40" customFormat="1" ht="18.600000000000001" customHeight="1" x14ac:dyDescent="0.25">
      <c r="A408" s="178"/>
      <c r="B408" s="140"/>
      <c r="C408" s="68" t="s">
        <v>3</v>
      </c>
      <c r="D408" s="68" t="s">
        <v>84</v>
      </c>
      <c r="E408" s="2">
        <v>60907.64</v>
      </c>
      <c r="F408" s="38"/>
      <c r="G408" s="39"/>
    </row>
    <row r="409" spans="1:7" s="40" customFormat="1" x14ac:dyDescent="0.25">
      <c r="A409" s="179"/>
      <c r="B409" s="140"/>
      <c r="C409" s="68" t="s">
        <v>3</v>
      </c>
      <c r="D409" s="22" t="s">
        <v>85</v>
      </c>
      <c r="E409" s="5">
        <v>66177</v>
      </c>
      <c r="F409" s="38"/>
      <c r="G409" s="39"/>
    </row>
    <row r="410" spans="1:7" s="18" customFormat="1" x14ac:dyDescent="0.25">
      <c r="A410" s="153">
        <f>MAX(A$3:A409)+1</f>
        <v>117</v>
      </c>
      <c r="B410" s="180" t="s">
        <v>763</v>
      </c>
      <c r="C410" s="16" t="s">
        <v>1</v>
      </c>
      <c r="D410" s="72" t="s">
        <v>765</v>
      </c>
      <c r="E410" s="17">
        <v>77492.53</v>
      </c>
    </row>
    <row r="411" spans="1:7" s="18" customFormat="1" x14ac:dyDescent="0.25">
      <c r="A411" s="154"/>
      <c r="B411" s="180"/>
      <c r="C411" s="72" t="s">
        <v>764</v>
      </c>
      <c r="D411" s="72" t="s">
        <v>766</v>
      </c>
      <c r="E411" s="72">
        <v>53075.34</v>
      </c>
    </row>
    <row r="412" spans="1:7" s="18" customFormat="1" x14ac:dyDescent="0.25">
      <c r="A412" s="155"/>
      <c r="B412" s="180"/>
      <c r="C412" s="72" t="s">
        <v>5</v>
      </c>
      <c r="D412" s="72" t="s">
        <v>767</v>
      </c>
      <c r="E412" s="72">
        <v>50045.13</v>
      </c>
    </row>
    <row r="413" spans="1:7" s="18" customFormat="1" x14ac:dyDescent="0.25">
      <c r="A413" s="153">
        <f>MAX(A$3:A412)+1</f>
        <v>118</v>
      </c>
      <c r="B413" s="180" t="s">
        <v>768</v>
      </c>
      <c r="C413" s="72" t="s">
        <v>1</v>
      </c>
      <c r="D413" s="72" t="s">
        <v>769</v>
      </c>
      <c r="E413" s="72">
        <v>66064.62</v>
      </c>
    </row>
    <row r="414" spans="1:7" s="18" customFormat="1" x14ac:dyDescent="0.25">
      <c r="A414" s="154"/>
      <c r="B414" s="180"/>
      <c r="C414" s="72" t="s">
        <v>5</v>
      </c>
      <c r="D414" s="72" t="s">
        <v>770</v>
      </c>
      <c r="E414" s="72">
        <v>67075.91</v>
      </c>
    </row>
    <row r="415" spans="1:7" s="18" customFormat="1" x14ac:dyDescent="0.25">
      <c r="A415" s="155"/>
      <c r="B415" s="180"/>
      <c r="C415" s="72" t="s">
        <v>5</v>
      </c>
      <c r="D415" s="72" t="s">
        <v>771</v>
      </c>
      <c r="E415" s="72">
        <v>66004.47</v>
      </c>
    </row>
    <row r="416" spans="1:7" s="18" customFormat="1" x14ac:dyDescent="0.25">
      <c r="A416" s="153">
        <f>MAX(A$3:A415)+1</f>
        <v>119</v>
      </c>
      <c r="B416" s="180" t="s">
        <v>772</v>
      </c>
      <c r="C416" s="72" t="s">
        <v>1</v>
      </c>
      <c r="D416" s="72" t="s">
        <v>773</v>
      </c>
      <c r="E416" s="72">
        <v>74895.710000000006</v>
      </c>
    </row>
    <row r="417" spans="1:5" s="18" customFormat="1" x14ac:dyDescent="0.25">
      <c r="A417" s="154"/>
      <c r="B417" s="180"/>
      <c r="C417" s="72" t="s">
        <v>5</v>
      </c>
      <c r="D417" s="72" t="s">
        <v>774</v>
      </c>
      <c r="E417" s="72">
        <v>40350.449999999997</v>
      </c>
    </row>
    <row r="418" spans="1:5" s="18" customFormat="1" x14ac:dyDescent="0.25">
      <c r="A418" s="154"/>
      <c r="B418" s="180"/>
      <c r="C418" s="72" t="s">
        <v>5</v>
      </c>
      <c r="D418" s="72" t="s">
        <v>775</v>
      </c>
      <c r="E418" s="72">
        <v>50671.25</v>
      </c>
    </row>
    <row r="419" spans="1:5" s="18" customFormat="1" x14ac:dyDescent="0.25">
      <c r="A419" s="155"/>
      <c r="B419" s="180"/>
      <c r="C419" s="72" t="s">
        <v>5</v>
      </c>
      <c r="D419" s="72" t="s">
        <v>776</v>
      </c>
      <c r="E419" s="72">
        <v>19405.88</v>
      </c>
    </row>
    <row r="420" spans="1:5" s="18" customFormat="1" x14ac:dyDescent="0.25">
      <c r="A420" s="153">
        <f>MAX(A$3:A419)+1</f>
        <v>120</v>
      </c>
      <c r="B420" s="139" t="s">
        <v>777</v>
      </c>
      <c r="C420" s="21" t="s">
        <v>1</v>
      </c>
      <c r="D420" s="65" t="s">
        <v>778</v>
      </c>
      <c r="E420" s="17">
        <v>76648.87</v>
      </c>
    </row>
    <row r="421" spans="1:5" s="18" customFormat="1" x14ac:dyDescent="0.25">
      <c r="A421" s="154"/>
      <c r="B421" s="139"/>
      <c r="C421" s="65" t="s">
        <v>5</v>
      </c>
      <c r="D421" s="65" t="s">
        <v>779</v>
      </c>
      <c r="E421" s="72">
        <v>72904.800000000003</v>
      </c>
    </row>
    <row r="422" spans="1:5" s="18" customFormat="1" x14ac:dyDescent="0.25">
      <c r="A422" s="154"/>
      <c r="B422" s="139"/>
      <c r="C422" s="65" t="s">
        <v>5</v>
      </c>
      <c r="D422" s="65" t="s">
        <v>780</v>
      </c>
      <c r="E422" s="72">
        <v>61132.91</v>
      </c>
    </row>
    <row r="423" spans="1:5" s="18" customFormat="1" x14ac:dyDescent="0.25">
      <c r="A423" s="154"/>
      <c r="B423" s="139"/>
      <c r="C423" s="65" t="s">
        <v>3</v>
      </c>
      <c r="D423" s="65" t="s">
        <v>781</v>
      </c>
      <c r="E423" s="72">
        <v>117683.1</v>
      </c>
    </row>
    <row r="424" spans="1:5" s="18" customFormat="1" x14ac:dyDescent="0.25">
      <c r="A424" s="155"/>
      <c r="B424" s="139"/>
      <c r="C424" s="65" t="s">
        <v>5</v>
      </c>
      <c r="D424" s="65" t="s">
        <v>782</v>
      </c>
      <c r="E424" s="72">
        <v>72429.41</v>
      </c>
    </row>
    <row r="425" spans="1:5" s="18" customFormat="1" x14ac:dyDescent="0.25">
      <c r="A425" s="153">
        <f>MAX(A$3:A424)+1</f>
        <v>121</v>
      </c>
      <c r="B425" s="139" t="s">
        <v>783</v>
      </c>
      <c r="C425" s="21" t="s">
        <v>1</v>
      </c>
      <c r="D425" s="65" t="s">
        <v>784</v>
      </c>
      <c r="E425" s="17">
        <v>99500.160000000003</v>
      </c>
    </row>
    <row r="426" spans="1:5" s="18" customFormat="1" x14ac:dyDescent="0.25">
      <c r="A426" s="154"/>
      <c r="B426" s="139"/>
      <c r="C426" s="65" t="s">
        <v>764</v>
      </c>
      <c r="D426" s="65" t="s">
        <v>785</v>
      </c>
      <c r="E426" s="72">
        <v>62972.46</v>
      </c>
    </row>
    <row r="427" spans="1:5" s="18" customFormat="1" x14ac:dyDescent="0.25">
      <c r="A427" s="155"/>
      <c r="B427" s="139"/>
      <c r="C427" s="65" t="s">
        <v>5</v>
      </c>
      <c r="D427" s="65" t="s">
        <v>786</v>
      </c>
      <c r="E427" s="72">
        <v>53536.19</v>
      </c>
    </row>
    <row r="428" spans="1:5" s="18" customFormat="1" x14ac:dyDescent="0.25">
      <c r="A428" s="153">
        <f>MAX(A$3:A427)+1</f>
        <v>122</v>
      </c>
      <c r="B428" s="139" t="s">
        <v>787</v>
      </c>
      <c r="C428" s="65" t="s">
        <v>2</v>
      </c>
      <c r="D428" s="65" t="s">
        <v>788</v>
      </c>
      <c r="E428" s="72">
        <v>137593.14000000001</v>
      </c>
    </row>
    <row r="429" spans="1:5" s="18" customFormat="1" x14ac:dyDescent="0.25">
      <c r="A429" s="154"/>
      <c r="B429" s="139"/>
      <c r="C429" s="65" t="s">
        <v>5</v>
      </c>
      <c r="D429" s="65" t="s">
        <v>789</v>
      </c>
      <c r="E429" s="72">
        <v>63208.55</v>
      </c>
    </row>
    <row r="430" spans="1:5" s="18" customFormat="1" x14ac:dyDescent="0.25">
      <c r="A430" s="154"/>
      <c r="B430" s="139"/>
      <c r="C430" s="65" t="s">
        <v>5</v>
      </c>
      <c r="D430" s="65" t="s">
        <v>790</v>
      </c>
      <c r="E430" s="72">
        <v>60362.32</v>
      </c>
    </row>
    <row r="431" spans="1:5" s="18" customFormat="1" x14ac:dyDescent="0.25">
      <c r="A431" s="154"/>
      <c r="B431" s="139"/>
      <c r="C431" s="65" t="s">
        <v>5</v>
      </c>
      <c r="D431" s="65" t="s">
        <v>791</v>
      </c>
      <c r="E431" s="72">
        <v>37022.65</v>
      </c>
    </row>
    <row r="432" spans="1:5" s="18" customFormat="1" x14ac:dyDescent="0.25">
      <c r="A432" s="155"/>
      <c r="B432" s="139"/>
      <c r="C432" s="65" t="s">
        <v>10</v>
      </c>
      <c r="D432" s="65" t="s">
        <v>792</v>
      </c>
      <c r="E432" s="72">
        <v>59635.23</v>
      </c>
    </row>
    <row r="433" spans="1:5" s="18" customFormat="1" x14ac:dyDescent="0.25">
      <c r="A433" s="153">
        <f>MAX(A$3:A432)+1</f>
        <v>123</v>
      </c>
      <c r="B433" s="139" t="s">
        <v>793</v>
      </c>
      <c r="C433" s="65" t="s">
        <v>1</v>
      </c>
      <c r="D433" s="65" t="s">
        <v>794</v>
      </c>
      <c r="E433" s="72">
        <v>71955</v>
      </c>
    </row>
    <row r="434" spans="1:5" s="18" customFormat="1" x14ac:dyDescent="0.25">
      <c r="A434" s="154"/>
      <c r="B434" s="139"/>
      <c r="C434" s="65" t="s">
        <v>5</v>
      </c>
      <c r="D434" s="65" t="s">
        <v>795</v>
      </c>
      <c r="E434" s="72">
        <v>62035</v>
      </c>
    </row>
    <row r="435" spans="1:5" s="18" customFormat="1" x14ac:dyDescent="0.25">
      <c r="A435" s="154"/>
      <c r="B435" s="139"/>
      <c r="C435" s="65" t="s">
        <v>5</v>
      </c>
      <c r="D435" s="65" t="s">
        <v>796</v>
      </c>
      <c r="E435" s="72">
        <v>60006</v>
      </c>
    </row>
    <row r="436" spans="1:5" s="18" customFormat="1" x14ac:dyDescent="0.25">
      <c r="A436" s="155"/>
      <c r="B436" s="139"/>
      <c r="C436" s="65" t="s">
        <v>4</v>
      </c>
      <c r="D436" s="65" t="s">
        <v>797</v>
      </c>
      <c r="E436" s="72">
        <v>78274</v>
      </c>
    </row>
    <row r="437" spans="1:5" s="18" customFormat="1" x14ac:dyDescent="0.25">
      <c r="A437" s="153">
        <f>MAX(A$3:A436)+1</f>
        <v>124</v>
      </c>
      <c r="B437" s="139" t="s">
        <v>798</v>
      </c>
      <c r="C437" s="65" t="s">
        <v>1</v>
      </c>
      <c r="D437" s="65" t="s">
        <v>799</v>
      </c>
      <c r="E437" s="72">
        <v>91278.09</v>
      </c>
    </row>
    <row r="438" spans="1:5" s="18" customFormat="1" x14ac:dyDescent="0.25">
      <c r="A438" s="154"/>
      <c r="B438" s="139"/>
      <c r="C438" s="65" t="s">
        <v>4</v>
      </c>
      <c r="D438" s="65" t="s">
        <v>800</v>
      </c>
      <c r="E438" s="72">
        <v>67745.070000000007</v>
      </c>
    </row>
    <row r="439" spans="1:5" s="18" customFormat="1" x14ac:dyDescent="0.25">
      <c r="A439" s="154"/>
      <c r="B439" s="139"/>
      <c r="C439" s="65" t="s">
        <v>5</v>
      </c>
      <c r="D439" s="65" t="s">
        <v>801</v>
      </c>
      <c r="E439" s="72">
        <v>61737.54</v>
      </c>
    </row>
    <row r="440" spans="1:5" s="18" customFormat="1" x14ac:dyDescent="0.25">
      <c r="A440" s="155"/>
      <c r="B440" s="139"/>
      <c r="C440" s="65" t="s">
        <v>5</v>
      </c>
      <c r="D440" s="65" t="s">
        <v>802</v>
      </c>
      <c r="E440" s="72">
        <v>56376.82</v>
      </c>
    </row>
    <row r="441" spans="1:5" s="46" customFormat="1" x14ac:dyDescent="0.25">
      <c r="A441" s="153">
        <f>MAX(A$3:A440)+1</f>
        <v>125</v>
      </c>
      <c r="B441" s="139" t="s">
        <v>820</v>
      </c>
      <c r="C441" s="65" t="s">
        <v>1</v>
      </c>
      <c r="D441" s="65" t="s">
        <v>821</v>
      </c>
      <c r="E441" s="72">
        <v>107399.17</v>
      </c>
    </row>
    <row r="442" spans="1:5" s="46" customFormat="1" x14ac:dyDescent="0.25">
      <c r="A442" s="154"/>
      <c r="B442" s="139"/>
      <c r="C442" s="65" t="s">
        <v>5</v>
      </c>
      <c r="D442" s="65" t="s">
        <v>822</v>
      </c>
      <c r="E442" s="72">
        <v>136462.5</v>
      </c>
    </row>
    <row r="443" spans="1:5" s="46" customFormat="1" x14ac:dyDescent="0.25">
      <c r="A443" s="154"/>
      <c r="B443" s="139"/>
      <c r="C443" s="65" t="s">
        <v>5</v>
      </c>
      <c r="D443" s="65" t="s">
        <v>823</v>
      </c>
      <c r="E443" s="72">
        <v>91971.42</v>
      </c>
    </row>
    <row r="444" spans="1:5" s="46" customFormat="1" x14ac:dyDescent="0.25">
      <c r="A444" s="154"/>
      <c r="B444" s="139"/>
      <c r="C444" s="65" t="s">
        <v>5</v>
      </c>
      <c r="D444" s="65" t="s">
        <v>824</v>
      </c>
      <c r="E444" s="72">
        <v>127429.75</v>
      </c>
    </row>
    <row r="445" spans="1:5" s="46" customFormat="1" x14ac:dyDescent="0.25">
      <c r="A445" s="155"/>
      <c r="B445" s="139"/>
      <c r="C445" s="65" t="s">
        <v>4</v>
      </c>
      <c r="D445" s="65" t="s">
        <v>825</v>
      </c>
      <c r="E445" s="72">
        <v>126929.33</v>
      </c>
    </row>
    <row r="446" spans="1:5" s="46" customFormat="1" x14ac:dyDescent="0.25">
      <c r="A446" s="153">
        <f>MAX(A$3:A445)+1</f>
        <v>126</v>
      </c>
      <c r="B446" s="139" t="s">
        <v>826</v>
      </c>
      <c r="C446" s="65" t="s">
        <v>1</v>
      </c>
      <c r="D446" s="65" t="s">
        <v>827</v>
      </c>
      <c r="E446" s="72">
        <v>100332.52</v>
      </c>
    </row>
    <row r="447" spans="1:5" s="46" customFormat="1" x14ac:dyDescent="0.25">
      <c r="A447" s="154"/>
      <c r="B447" s="139"/>
      <c r="C447" s="65" t="s">
        <v>5</v>
      </c>
      <c r="D447" s="65" t="s">
        <v>828</v>
      </c>
      <c r="E447" s="72">
        <v>66368.429999999993</v>
      </c>
    </row>
    <row r="448" spans="1:5" s="46" customFormat="1" x14ac:dyDescent="0.25">
      <c r="A448" s="154"/>
      <c r="B448" s="139"/>
      <c r="C448" s="65" t="s">
        <v>5</v>
      </c>
      <c r="D448" s="65" t="s">
        <v>829</v>
      </c>
      <c r="E448" s="72">
        <v>66911.44</v>
      </c>
    </row>
    <row r="449" spans="1:5" s="46" customFormat="1" x14ac:dyDescent="0.25">
      <c r="A449" s="154"/>
      <c r="B449" s="139"/>
      <c r="C449" s="65" t="s">
        <v>5</v>
      </c>
      <c r="D449" s="65" t="s">
        <v>830</v>
      </c>
      <c r="E449" s="72">
        <v>52406.42</v>
      </c>
    </row>
    <row r="450" spans="1:5" s="46" customFormat="1" x14ac:dyDescent="0.25">
      <c r="A450" s="155"/>
      <c r="B450" s="139"/>
      <c r="C450" s="65" t="s">
        <v>4</v>
      </c>
      <c r="D450" s="65" t="s">
        <v>831</v>
      </c>
      <c r="E450" s="72">
        <v>78061.86</v>
      </c>
    </row>
    <row r="451" spans="1:5" s="46" customFormat="1" x14ac:dyDescent="0.25">
      <c r="A451" s="153">
        <f>MAX(A$3:A450)+1</f>
        <v>127</v>
      </c>
      <c r="B451" s="139" t="s">
        <v>832</v>
      </c>
      <c r="C451" s="65" t="s">
        <v>1</v>
      </c>
      <c r="D451" s="65" t="s">
        <v>833</v>
      </c>
      <c r="E451" s="72">
        <v>102868.86</v>
      </c>
    </row>
    <row r="452" spans="1:5" s="46" customFormat="1" x14ac:dyDescent="0.25">
      <c r="A452" s="154"/>
      <c r="B452" s="139"/>
      <c r="C452" s="65" t="s">
        <v>5</v>
      </c>
      <c r="D452" s="65" t="s">
        <v>834</v>
      </c>
      <c r="E452" s="72">
        <v>84103.18</v>
      </c>
    </row>
    <row r="453" spans="1:5" s="46" customFormat="1" x14ac:dyDescent="0.25">
      <c r="A453" s="154"/>
      <c r="B453" s="139"/>
      <c r="C453" s="65" t="s">
        <v>5</v>
      </c>
      <c r="D453" s="65" t="s">
        <v>835</v>
      </c>
      <c r="E453" s="72">
        <v>84800.13</v>
      </c>
    </row>
    <row r="454" spans="1:5" s="46" customFormat="1" x14ac:dyDescent="0.25">
      <c r="A454" s="154"/>
      <c r="B454" s="139"/>
      <c r="C454" s="65" t="s">
        <v>3</v>
      </c>
      <c r="D454" s="65" t="s">
        <v>836</v>
      </c>
      <c r="E454" s="72">
        <v>80136.58</v>
      </c>
    </row>
    <row r="455" spans="1:5" s="46" customFormat="1" x14ac:dyDescent="0.25">
      <c r="A455" s="154"/>
      <c r="B455" s="139"/>
      <c r="C455" s="65" t="s">
        <v>5</v>
      </c>
      <c r="D455" s="65" t="s">
        <v>837</v>
      </c>
      <c r="E455" s="72">
        <v>83411.59</v>
      </c>
    </row>
    <row r="456" spans="1:5" s="46" customFormat="1" ht="20.45" customHeight="1" x14ac:dyDescent="0.25">
      <c r="A456" s="155"/>
      <c r="B456" s="139"/>
      <c r="C456" s="65" t="s">
        <v>4</v>
      </c>
      <c r="D456" s="65" t="s">
        <v>838</v>
      </c>
      <c r="E456" s="72">
        <v>80280.28</v>
      </c>
    </row>
    <row r="457" spans="1:5" s="46" customFormat="1" x14ac:dyDescent="0.25">
      <c r="A457" s="153">
        <f>MAX(A$3:A456)+1</f>
        <v>128</v>
      </c>
      <c r="B457" s="139" t="s">
        <v>839</v>
      </c>
      <c r="C457" s="65" t="s">
        <v>1</v>
      </c>
      <c r="D457" s="65" t="s">
        <v>840</v>
      </c>
      <c r="E457" s="72">
        <v>112120.22</v>
      </c>
    </row>
    <row r="458" spans="1:5" s="46" customFormat="1" x14ac:dyDescent="0.25">
      <c r="A458" s="154"/>
      <c r="B458" s="139"/>
      <c r="C458" s="65" t="s">
        <v>5</v>
      </c>
      <c r="D458" s="65" t="s">
        <v>841</v>
      </c>
      <c r="E458" s="72">
        <v>79642.77</v>
      </c>
    </row>
    <row r="459" spans="1:5" s="46" customFormat="1" x14ac:dyDescent="0.25">
      <c r="A459" s="154"/>
      <c r="B459" s="139"/>
      <c r="C459" s="65" t="s">
        <v>5</v>
      </c>
      <c r="D459" s="65" t="s">
        <v>842</v>
      </c>
      <c r="E459" s="72">
        <v>57255.93</v>
      </c>
    </row>
    <row r="460" spans="1:5" s="46" customFormat="1" x14ac:dyDescent="0.25">
      <c r="A460" s="155"/>
      <c r="B460" s="139"/>
      <c r="C460" s="65" t="s">
        <v>4</v>
      </c>
      <c r="D460" s="65" t="s">
        <v>843</v>
      </c>
      <c r="E460" s="72">
        <v>95990.23</v>
      </c>
    </row>
    <row r="461" spans="1:5" s="46" customFormat="1" x14ac:dyDescent="0.25">
      <c r="A461" s="153">
        <f>MAX(A$3:A460)+1</f>
        <v>129</v>
      </c>
      <c r="B461" s="139" t="s">
        <v>844</v>
      </c>
      <c r="C461" s="19" t="s">
        <v>1</v>
      </c>
      <c r="D461" s="19" t="s">
        <v>845</v>
      </c>
      <c r="E461" s="19">
        <v>107452.49</v>
      </c>
    </row>
    <row r="462" spans="1:5" s="46" customFormat="1" x14ac:dyDescent="0.25">
      <c r="A462" s="154"/>
      <c r="B462" s="139"/>
      <c r="C462" s="19" t="s">
        <v>3</v>
      </c>
      <c r="D462" s="19" t="s">
        <v>846</v>
      </c>
      <c r="E462" s="19">
        <v>85728.13</v>
      </c>
    </row>
    <row r="463" spans="1:5" s="46" customFormat="1" x14ac:dyDescent="0.25">
      <c r="A463" s="155"/>
      <c r="B463" s="139"/>
      <c r="C463" s="19" t="s">
        <v>3</v>
      </c>
      <c r="D463" s="19" t="s">
        <v>847</v>
      </c>
      <c r="E463" s="19">
        <v>90986.6</v>
      </c>
    </row>
    <row r="464" spans="1:5" s="46" customFormat="1" x14ac:dyDescent="0.25">
      <c r="A464" s="153">
        <f>MAX(A$3:A463)+1</f>
        <v>130</v>
      </c>
      <c r="B464" s="139" t="s">
        <v>848</v>
      </c>
      <c r="C464" s="65" t="s">
        <v>1</v>
      </c>
      <c r="D464" s="65" t="s">
        <v>849</v>
      </c>
      <c r="E464" s="72">
        <v>100968.97</v>
      </c>
    </row>
    <row r="465" spans="1:5" s="46" customFormat="1" x14ac:dyDescent="0.25">
      <c r="A465" s="154"/>
      <c r="B465" s="176"/>
      <c r="C465" s="73" t="s">
        <v>2670</v>
      </c>
      <c r="D465" s="73" t="s">
        <v>2671</v>
      </c>
      <c r="E465" s="63">
        <v>40013.269999999997</v>
      </c>
    </row>
    <row r="466" spans="1:5" s="46" customFormat="1" x14ac:dyDescent="0.25">
      <c r="A466" s="154"/>
      <c r="B466" s="139"/>
      <c r="C466" s="65" t="s">
        <v>3</v>
      </c>
      <c r="D466" s="65" t="s">
        <v>850</v>
      </c>
      <c r="E466" s="72">
        <v>64472.52</v>
      </c>
    </row>
    <row r="467" spans="1:5" s="46" customFormat="1" ht="19.5" customHeight="1" x14ac:dyDescent="0.25">
      <c r="A467" s="155"/>
      <c r="B467" s="139"/>
      <c r="C467" s="65" t="s">
        <v>4</v>
      </c>
      <c r="D467" s="65" t="s">
        <v>851</v>
      </c>
      <c r="E467" s="72">
        <v>73533.289999999994</v>
      </c>
    </row>
    <row r="468" spans="1:5" s="18" customFormat="1" ht="31.5" x14ac:dyDescent="0.25">
      <c r="A468" s="21">
        <f>MAX(A$3:A467)+1</f>
        <v>131</v>
      </c>
      <c r="B468" s="65" t="s">
        <v>704</v>
      </c>
      <c r="C468" s="65" t="s">
        <v>8</v>
      </c>
      <c r="D468" s="65" t="s">
        <v>540</v>
      </c>
      <c r="E468" s="72">
        <v>70333</v>
      </c>
    </row>
    <row r="469" spans="1:5" s="18" customFormat="1" ht="31.5" x14ac:dyDescent="0.25">
      <c r="A469" s="21">
        <f>MAX(A$3:A468)+1</f>
        <v>132</v>
      </c>
      <c r="B469" s="65" t="s">
        <v>705</v>
      </c>
      <c r="C469" s="65" t="s">
        <v>8</v>
      </c>
      <c r="D469" s="65" t="s">
        <v>541</v>
      </c>
      <c r="E469" s="72">
        <v>64758</v>
      </c>
    </row>
    <row r="470" spans="1:5" s="18" customFormat="1" x14ac:dyDescent="0.25">
      <c r="A470" s="136">
        <f>MAX(A$3:A469)+1</f>
        <v>133</v>
      </c>
      <c r="B470" s="139" t="s">
        <v>706</v>
      </c>
      <c r="C470" s="65" t="s">
        <v>8</v>
      </c>
      <c r="D470" s="65" t="s">
        <v>542</v>
      </c>
      <c r="E470" s="72">
        <v>80867</v>
      </c>
    </row>
    <row r="471" spans="1:5" s="18" customFormat="1" x14ac:dyDescent="0.25">
      <c r="A471" s="137"/>
      <c r="B471" s="139"/>
      <c r="C471" s="65" t="s">
        <v>9</v>
      </c>
      <c r="D471" s="65" t="s">
        <v>543</v>
      </c>
      <c r="E471" s="72">
        <v>63548</v>
      </c>
    </row>
    <row r="472" spans="1:5" s="18" customFormat="1" x14ac:dyDescent="0.25">
      <c r="A472" s="138"/>
      <c r="B472" s="139"/>
      <c r="C472" s="65" t="s">
        <v>9</v>
      </c>
      <c r="D472" s="65" t="s">
        <v>544</v>
      </c>
      <c r="E472" s="72">
        <v>54711</v>
      </c>
    </row>
    <row r="473" spans="1:5" s="18" customFormat="1" x14ac:dyDescent="0.25">
      <c r="A473" s="136">
        <f>MAX(A$3:A472)+1</f>
        <v>134</v>
      </c>
      <c r="B473" s="139" t="s">
        <v>707</v>
      </c>
      <c r="C473" s="65" t="s">
        <v>8</v>
      </c>
      <c r="D473" s="65" t="s">
        <v>545</v>
      </c>
      <c r="E473" s="72">
        <v>75058</v>
      </c>
    </row>
    <row r="474" spans="1:5" s="18" customFormat="1" x14ac:dyDescent="0.25">
      <c r="A474" s="137"/>
      <c r="B474" s="139"/>
      <c r="C474" s="65" t="s">
        <v>9</v>
      </c>
      <c r="D474" s="65" t="s">
        <v>546</v>
      </c>
      <c r="E474" s="72">
        <v>51901</v>
      </c>
    </row>
    <row r="475" spans="1:5" s="18" customFormat="1" x14ac:dyDescent="0.25">
      <c r="A475" s="138"/>
      <c r="B475" s="139"/>
      <c r="C475" s="65" t="s">
        <v>9</v>
      </c>
      <c r="D475" s="65" t="s">
        <v>547</v>
      </c>
      <c r="E475" s="72">
        <v>55045</v>
      </c>
    </row>
    <row r="476" spans="1:5" s="18" customFormat="1" x14ac:dyDescent="0.25">
      <c r="A476" s="136">
        <f>MAX(A$3:A475)+1</f>
        <v>135</v>
      </c>
      <c r="B476" s="139" t="s">
        <v>708</v>
      </c>
      <c r="C476" s="65" t="s">
        <v>8</v>
      </c>
      <c r="D476" s="65" t="s">
        <v>548</v>
      </c>
      <c r="E476" s="72">
        <v>74711</v>
      </c>
    </row>
    <row r="477" spans="1:5" s="18" customFormat="1" x14ac:dyDescent="0.25">
      <c r="A477" s="137"/>
      <c r="B477" s="139"/>
      <c r="C477" s="65" t="s">
        <v>9</v>
      </c>
      <c r="D477" s="65" t="s">
        <v>549</v>
      </c>
      <c r="E477" s="72">
        <v>56347</v>
      </c>
    </row>
    <row r="478" spans="1:5" s="18" customFormat="1" x14ac:dyDescent="0.25">
      <c r="A478" s="137"/>
      <c r="B478" s="139"/>
      <c r="C478" s="65" t="s">
        <v>9</v>
      </c>
      <c r="D478" s="65" t="s">
        <v>550</v>
      </c>
      <c r="E478" s="72">
        <v>55380</v>
      </c>
    </row>
    <row r="479" spans="1:5" s="18" customFormat="1" x14ac:dyDescent="0.25">
      <c r="A479" s="138"/>
      <c r="B479" s="139"/>
      <c r="C479" s="65" t="s">
        <v>9</v>
      </c>
      <c r="D479" s="65" t="s">
        <v>551</v>
      </c>
      <c r="E479" s="72">
        <v>52777</v>
      </c>
    </row>
    <row r="480" spans="1:5" s="18" customFormat="1" ht="47.25" x14ac:dyDescent="0.25">
      <c r="A480" s="21">
        <f>MAX(A$3:A479)+1</f>
        <v>136</v>
      </c>
      <c r="B480" s="65" t="s">
        <v>709</v>
      </c>
      <c r="C480" s="65" t="s">
        <v>8</v>
      </c>
      <c r="D480" s="65" t="s">
        <v>552</v>
      </c>
      <c r="E480" s="72">
        <v>71258</v>
      </c>
    </row>
    <row r="481" spans="1:5" s="18" customFormat="1" ht="31.5" x14ac:dyDescent="0.25">
      <c r="A481" s="21">
        <f>MAX(A$3:A480)+1</f>
        <v>137</v>
      </c>
      <c r="B481" s="65" t="s">
        <v>710</v>
      </c>
      <c r="C481" s="65" t="s">
        <v>8</v>
      </c>
      <c r="D481" s="65" t="s">
        <v>553</v>
      </c>
      <c r="E481" s="72">
        <v>65333</v>
      </c>
    </row>
    <row r="482" spans="1:5" s="18" customFormat="1" ht="31.5" x14ac:dyDescent="0.25">
      <c r="A482" s="21">
        <f>MAX(A$3:A481)+1</f>
        <v>138</v>
      </c>
      <c r="B482" s="65" t="s">
        <v>711</v>
      </c>
      <c r="C482" s="65" t="s">
        <v>8</v>
      </c>
      <c r="D482" s="65" t="s">
        <v>554</v>
      </c>
      <c r="E482" s="72">
        <v>73658</v>
      </c>
    </row>
    <row r="483" spans="1:5" s="18" customFormat="1" x14ac:dyDescent="0.25">
      <c r="A483" s="136">
        <f>MAX(A$3:A482)+1</f>
        <v>139</v>
      </c>
      <c r="B483" s="139" t="s">
        <v>712</v>
      </c>
      <c r="C483" s="65" t="s">
        <v>8</v>
      </c>
      <c r="D483" s="65" t="s">
        <v>555</v>
      </c>
      <c r="E483" s="72">
        <v>65495</v>
      </c>
    </row>
    <row r="484" spans="1:5" s="18" customFormat="1" x14ac:dyDescent="0.25">
      <c r="A484" s="137"/>
      <c r="B484" s="139"/>
      <c r="C484" s="65" t="s">
        <v>9</v>
      </c>
      <c r="D484" s="65" t="s">
        <v>556</v>
      </c>
      <c r="E484" s="72">
        <v>59994</v>
      </c>
    </row>
    <row r="485" spans="1:5" s="18" customFormat="1" x14ac:dyDescent="0.25">
      <c r="A485" s="138"/>
      <c r="B485" s="139"/>
      <c r="C485" s="65" t="s">
        <v>9</v>
      </c>
      <c r="D485" s="65" t="s">
        <v>557</v>
      </c>
      <c r="E485" s="72">
        <v>69490</v>
      </c>
    </row>
    <row r="486" spans="1:5" s="18" customFormat="1" ht="31.5" x14ac:dyDescent="0.25">
      <c r="A486" s="21">
        <f>MAX(A$3:A485)+1</f>
        <v>140</v>
      </c>
      <c r="B486" s="65" t="s">
        <v>713</v>
      </c>
      <c r="C486" s="65" t="s">
        <v>8</v>
      </c>
      <c r="D486" s="65" t="s">
        <v>558</v>
      </c>
      <c r="E486" s="72">
        <v>71360</v>
      </c>
    </row>
    <row r="487" spans="1:5" s="18" customFormat="1" ht="51" customHeight="1" x14ac:dyDescent="0.25">
      <c r="A487" s="21">
        <f>MAX(A$3:A486)+1</f>
        <v>141</v>
      </c>
      <c r="B487" s="65" t="s">
        <v>714</v>
      </c>
      <c r="C487" s="65" t="s">
        <v>8</v>
      </c>
      <c r="D487" s="65" t="s">
        <v>759</v>
      </c>
      <c r="E487" s="72">
        <v>65165</v>
      </c>
    </row>
    <row r="488" spans="1:5" s="18" customFormat="1" ht="37.5" customHeight="1" x14ac:dyDescent="0.25">
      <c r="A488" s="21">
        <f>MAX(A$3:A487)+1</f>
        <v>142</v>
      </c>
      <c r="B488" s="65" t="s">
        <v>715</v>
      </c>
      <c r="C488" s="65" t="s">
        <v>8</v>
      </c>
      <c r="D488" s="65" t="s">
        <v>559</v>
      </c>
      <c r="E488" s="72">
        <v>59023</v>
      </c>
    </row>
    <row r="489" spans="1:5" s="18" customFormat="1" x14ac:dyDescent="0.25">
      <c r="A489" s="136">
        <f>MAX(A$3:A488)+1</f>
        <v>143</v>
      </c>
      <c r="B489" s="139" t="s">
        <v>716</v>
      </c>
      <c r="C489" s="65" t="s">
        <v>8</v>
      </c>
      <c r="D489" s="65" t="s">
        <v>560</v>
      </c>
      <c r="E489" s="72">
        <v>63275</v>
      </c>
    </row>
    <row r="490" spans="1:5" s="18" customFormat="1" x14ac:dyDescent="0.25">
      <c r="A490" s="137"/>
      <c r="B490" s="139"/>
      <c r="C490" s="65" t="s">
        <v>9</v>
      </c>
      <c r="D490" s="65" t="s">
        <v>561</v>
      </c>
      <c r="E490" s="72">
        <v>52521</v>
      </c>
    </row>
    <row r="491" spans="1:5" s="18" customFormat="1" x14ac:dyDescent="0.25">
      <c r="A491" s="138"/>
      <c r="B491" s="139"/>
      <c r="C491" s="65" t="s">
        <v>9</v>
      </c>
      <c r="D491" s="65" t="s">
        <v>562</v>
      </c>
      <c r="E491" s="72">
        <v>40340</v>
      </c>
    </row>
    <row r="492" spans="1:5" s="18" customFormat="1" ht="31.5" x14ac:dyDescent="0.25">
      <c r="A492" s="21">
        <f>MAX(A$3:A491)+1</f>
        <v>144</v>
      </c>
      <c r="B492" s="65" t="s">
        <v>717</v>
      </c>
      <c r="C492" s="65" t="s">
        <v>8</v>
      </c>
      <c r="D492" s="65" t="s">
        <v>563</v>
      </c>
      <c r="E492" s="72">
        <v>61100</v>
      </c>
    </row>
    <row r="493" spans="1:5" s="18" customFormat="1" ht="24.75" customHeight="1" x14ac:dyDescent="0.25">
      <c r="A493" s="136">
        <f>MAX(A$3:A492)+1</f>
        <v>145</v>
      </c>
      <c r="B493" s="139" t="s">
        <v>718</v>
      </c>
      <c r="C493" s="65" t="s">
        <v>8</v>
      </c>
      <c r="D493" s="65" t="s">
        <v>564</v>
      </c>
      <c r="E493" s="72">
        <v>51283</v>
      </c>
    </row>
    <row r="494" spans="1:5" s="18" customFormat="1" ht="28.5" customHeight="1" x14ac:dyDescent="0.25">
      <c r="A494" s="138"/>
      <c r="B494" s="139"/>
      <c r="C494" s="65" t="s">
        <v>9</v>
      </c>
      <c r="D494" s="65" t="s">
        <v>565</v>
      </c>
      <c r="E494" s="72">
        <v>153211</v>
      </c>
    </row>
    <row r="495" spans="1:5" s="18" customFormat="1" ht="34.5" customHeight="1" x14ac:dyDescent="0.25">
      <c r="A495" s="21">
        <f>MAX(A$3:A494)+1</f>
        <v>146</v>
      </c>
      <c r="B495" s="65" t="s">
        <v>719</v>
      </c>
      <c r="C495" s="65" t="s">
        <v>8</v>
      </c>
      <c r="D495" s="65" t="s">
        <v>566</v>
      </c>
      <c r="E495" s="72">
        <v>74450</v>
      </c>
    </row>
    <row r="496" spans="1:5" s="18" customFormat="1" ht="33.75" customHeight="1" x14ac:dyDescent="0.25">
      <c r="A496" s="21">
        <f>MAX(A$3:A495)+1</f>
        <v>147</v>
      </c>
      <c r="B496" s="65" t="s">
        <v>720</v>
      </c>
      <c r="C496" s="65" t="s">
        <v>8</v>
      </c>
      <c r="D496" s="65" t="s">
        <v>567</v>
      </c>
      <c r="E496" s="72">
        <v>61583</v>
      </c>
    </row>
    <row r="497" spans="1:5" s="18" customFormat="1" ht="47.25" x14ac:dyDescent="0.25">
      <c r="A497" s="21">
        <f>MAX(A$3:A496)+1</f>
        <v>148</v>
      </c>
      <c r="B497" s="65" t="s">
        <v>721</v>
      </c>
      <c r="C497" s="65" t="s">
        <v>8</v>
      </c>
      <c r="D497" s="65" t="s">
        <v>568</v>
      </c>
      <c r="E497" s="72">
        <v>67094</v>
      </c>
    </row>
    <row r="498" spans="1:5" s="18" customFormat="1" ht="21" customHeight="1" x14ac:dyDescent="0.25">
      <c r="A498" s="136">
        <f>MAX(A$3:A497)+1</f>
        <v>149</v>
      </c>
      <c r="B498" s="139" t="s">
        <v>722</v>
      </c>
      <c r="C498" s="65" t="s">
        <v>8</v>
      </c>
      <c r="D498" s="65" t="s">
        <v>188</v>
      </c>
      <c r="E498" s="72">
        <v>59812</v>
      </c>
    </row>
    <row r="499" spans="1:5" s="18" customFormat="1" ht="21" customHeight="1" x14ac:dyDescent="0.25">
      <c r="A499" s="138"/>
      <c r="B499" s="139"/>
      <c r="C499" s="65" t="s">
        <v>9</v>
      </c>
      <c r="D499" s="65" t="s">
        <v>569</v>
      </c>
      <c r="E499" s="72">
        <v>77541</v>
      </c>
    </row>
    <row r="500" spans="1:5" s="18" customFormat="1" ht="31.5" x14ac:dyDescent="0.25">
      <c r="A500" s="21">
        <f>MAX(A$3:A499)+1</f>
        <v>150</v>
      </c>
      <c r="B500" s="65" t="s">
        <v>723</v>
      </c>
      <c r="C500" s="65" t="s">
        <v>8</v>
      </c>
      <c r="D500" s="65" t="s">
        <v>570</v>
      </c>
      <c r="E500" s="72">
        <v>75550</v>
      </c>
    </row>
    <row r="501" spans="1:5" s="18" customFormat="1" ht="31.5" x14ac:dyDescent="0.25">
      <c r="A501" s="21">
        <f>MAX(A$3:A500)+1</f>
        <v>151</v>
      </c>
      <c r="B501" s="65" t="s">
        <v>724</v>
      </c>
      <c r="C501" s="65" t="s">
        <v>8</v>
      </c>
      <c r="D501" s="65" t="s">
        <v>571</v>
      </c>
      <c r="E501" s="72">
        <v>65267</v>
      </c>
    </row>
    <row r="502" spans="1:5" s="18" customFormat="1" x14ac:dyDescent="0.25">
      <c r="A502" s="136">
        <f>MAX(A$3:A501)+1</f>
        <v>152</v>
      </c>
      <c r="B502" s="139" t="s">
        <v>725</v>
      </c>
      <c r="C502" s="65" t="s">
        <v>8</v>
      </c>
      <c r="D502" s="65" t="s">
        <v>572</v>
      </c>
      <c r="E502" s="72">
        <v>77133</v>
      </c>
    </row>
    <row r="503" spans="1:5" s="18" customFormat="1" x14ac:dyDescent="0.25">
      <c r="A503" s="137"/>
      <c r="B503" s="139"/>
      <c r="C503" s="65" t="s">
        <v>9</v>
      </c>
      <c r="D503" s="65" t="s">
        <v>573</v>
      </c>
      <c r="E503" s="72">
        <v>26559</v>
      </c>
    </row>
    <row r="504" spans="1:5" s="18" customFormat="1" x14ac:dyDescent="0.25">
      <c r="A504" s="137"/>
      <c r="B504" s="139"/>
      <c r="C504" s="65" t="s">
        <v>9</v>
      </c>
      <c r="D504" s="65" t="s">
        <v>574</v>
      </c>
      <c r="E504" s="72">
        <v>59789</v>
      </c>
    </row>
    <row r="505" spans="1:5" s="18" customFormat="1" x14ac:dyDescent="0.25">
      <c r="A505" s="138"/>
      <c r="B505" s="139"/>
      <c r="C505" s="65" t="s">
        <v>9</v>
      </c>
      <c r="D505" s="65" t="s">
        <v>575</v>
      </c>
      <c r="E505" s="72">
        <v>16513</v>
      </c>
    </row>
    <row r="506" spans="1:5" s="18" customFormat="1" x14ac:dyDescent="0.25">
      <c r="A506" s="136">
        <f>MAX(A$3:A505)+1</f>
        <v>153</v>
      </c>
      <c r="B506" s="139" t="s">
        <v>726</v>
      </c>
      <c r="C506" s="65" t="s">
        <v>8</v>
      </c>
      <c r="D506" s="65" t="s">
        <v>576</v>
      </c>
      <c r="E506" s="72">
        <v>79543</v>
      </c>
    </row>
    <row r="507" spans="1:5" s="18" customFormat="1" x14ac:dyDescent="0.25">
      <c r="A507" s="137"/>
      <c r="B507" s="139"/>
      <c r="C507" s="65" t="s">
        <v>9</v>
      </c>
      <c r="D507" s="65" t="s">
        <v>577</v>
      </c>
      <c r="E507" s="72">
        <v>52994</v>
      </c>
    </row>
    <row r="508" spans="1:5" s="18" customFormat="1" x14ac:dyDescent="0.25">
      <c r="A508" s="138"/>
      <c r="B508" s="139"/>
      <c r="C508" s="65" t="s">
        <v>9</v>
      </c>
      <c r="D508" s="65" t="s">
        <v>578</v>
      </c>
      <c r="E508" s="72">
        <v>71862</v>
      </c>
    </row>
    <row r="509" spans="1:5" s="18" customFormat="1" x14ac:dyDescent="0.25">
      <c r="A509" s="136">
        <f>MAX(A$3:A508)+1</f>
        <v>154</v>
      </c>
      <c r="B509" s="139" t="s">
        <v>727</v>
      </c>
      <c r="C509" s="65" t="s">
        <v>9</v>
      </c>
      <c r="D509" s="65" t="s">
        <v>760</v>
      </c>
      <c r="E509" s="72">
        <v>39014</v>
      </c>
    </row>
    <row r="510" spans="1:5" s="18" customFormat="1" x14ac:dyDescent="0.25">
      <c r="A510" s="137"/>
      <c r="B510" s="139"/>
      <c r="C510" s="65" t="s">
        <v>4</v>
      </c>
      <c r="D510" s="65" t="s">
        <v>579</v>
      </c>
      <c r="E510" s="72">
        <v>49923</v>
      </c>
    </row>
    <row r="511" spans="1:5" s="18" customFormat="1" x14ac:dyDescent="0.25">
      <c r="A511" s="137"/>
      <c r="B511" s="139"/>
      <c r="C511" s="65" t="s">
        <v>9</v>
      </c>
      <c r="D511" s="65" t="s">
        <v>580</v>
      </c>
      <c r="E511" s="72">
        <v>96672</v>
      </c>
    </row>
    <row r="512" spans="1:5" s="18" customFormat="1" x14ac:dyDescent="0.25">
      <c r="A512" s="138"/>
      <c r="B512" s="139"/>
      <c r="C512" s="65" t="s">
        <v>9</v>
      </c>
      <c r="D512" s="65" t="s">
        <v>581</v>
      </c>
      <c r="E512" s="72">
        <v>55854</v>
      </c>
    </row>
    <row r="513" spans="1:6" s="18" customFormat="1" x14ac:dyDescent="0.25">
      <c r="A513" s="136">
        <f>MAX(A$3:A512)+1</f>
        <v>155</v>
      </c>
      <c r="B513" s="139" t="s">
        <v>728</v>
      </c>
      <c r="C513" s="65" t="s">
        <v>8</v>
      </c>
      <c r="D513" s="65" t="s">
        <v>582</v>
      </c>
      <c r="E513" s="72">
        <v>72325</v>
      </c>
    </row>
    <row r="514" spans="1:6" s="18" customFormat="1" x14ac:dyDescent="0.25">
      <c r="A514" s="137"/>
      <c r="B514" s="139"/>
      <c r="C514" s="65" t="s">
        <v>9</v>
      </c>
      <c r="D514" s="65" t="s">
        <v>583</v>
      </c>
      <c r="E514" s="72">
        <v>62464</v>
      </c>
    </row>
    <row r="515" spans="1:6" s="18" customFormat="1" x14ac:dyDescent="0.25">
      <c r="A515" s="137"/>
      <c r="B515" s="139"/>
      <c r="C515" s="65" t="s">
        <v>9</v>
      </c>
      <c r="D515" s="65" t="s">
        <v>584</v>
      </c>
      <c r="E515" s="72">
        <v>61050</v>
      </c>
    </row>
    <row r="516" spans="1:6" s="18" customFormat="1" x14ac:dyDescent="0.25">
      <c r="A516" s="138"/>
      <c r="B516" s="139"/>
      <c r="C516" s="65" t="s">
        <v>9</v>
      </c>
      <c r="D516" s="65" t="s">
        <v>585</v>
      </c>
      <c r="E516" s="72">
        <v>76978</v>
      </c>
    </row>
    <row r="517" spans="1:6" s="18" customFormat="1" x14ac:dyDescent="0.25">
      <c r="A517" s="136">
        <f>MAX(A$3:A516)+1</f>
        <v>156</v>
      </c>
      <c r="B517" s="139" t="s">
        <v>729</v>
      </c>
      <c r="C517" s="65" t="s">
        <v>8</v>
      </c>
      <c r="D517" s="65" t="s">
        <v>586</v>
      </c>
      <c r="E517" s="72">
        <v>80400</v>
      </c>
    </row>
    <row r="518" spans="1:6" s="18" customFormat="1" x14ac:dyDescent="0.25">
      <c r="A518" s="137"/>
      <c r="B518" s="139"/>
      <c r="C518" s="65" t="s">
        <v>9</v>
      </c>
      <c r="D518" s="65" t="s">
        <v>587</v>
      </c>
      <c r="E518" s="72">
        <v>65787</v>
      </c>
    </row>
    <row r="519" spans="1:6" s="18" customFormat="1" x14ac:dyDescent="0.25">
      <c r="A519" s="138"/>
      <c r="B519" s="139"/>
      <c r="C519" s="65" t="s">
        <v>9</v>
      </c>
      <c r="D519" s="65" t="s">
        <v>588</v>
      </c>
      <c r="E519" s="72">
        <v>33442</v>
      </c>
    </row>
    <row r="520" spans="1:6" s="18" customFormat="1" x14ac:dyDescent="0.25">
      <c r="A520" s="136">
        <f>MAX(A$3:A519)+1</f>
        <v>157</v>
      </c>
      <c r="B520" s="139" t="s">
        <v>730</v>
      </c>
      <c r="C520" s="65" t="s">
        <v>8</v>
      </c>
      <c r="D520" s="65" t="s">
        <v>589</v>
      </c>
      <c r="E520" s="72">
        <v>80183</v>
      </c>
    </row>
    <row r="521" spans="1:6" s="18" customFormat="1" x14ac:dyDescent="0.25">
      <c r="A521" s="137"/>
      <c r="B521" s="139"/>
      <c r="C521" s="65" t="s">
        <v>9</v>
      </c>
      <c r="D521" s="65" t="s">
        <v>590</v>
      </c>
      <c r="E521" s="72">
        <v>44824</v>
      </c>
    </row>
    <row r="522" spans="1:6" s="18" customFormat="1" x14ac:dyDescent="0.25">
      <c r="A522" s="138"/>
      <c r="B522" s="139"/>
      <c r="C522" s="65" t="s">
        <v>9</v>
      </c>
      <c r="D522" s="65" t="s">
        <v>591</v>
      </c>
      <c r="E522" s="72">
        <v>64791</v>
      </c>
    </row>
    <row r="523" spans="1:6" s="18" customFormat="1" ht="17.25" customHeight="1" x14ac:dyDescent="0.25">
      <c r="A523" s="136">
        <f>MAX(A$3:A522)+1</f>
        <v>158</v>
      </c>
      <c r="B523" s="139" t="s">
        <v>731</v>
      </c>
      <c r="C523" s="65" t="s">
        <v>8</v>
      </c>
      <c r="D523" s="65" t="s">
        <v>761</v>
      </c>
      <c r="E523" s="72">
        <v>70230</v>
      </c>
    </row>
    <row r="524" spans="1:6" s="18" customFormat="1" ht="18.75" customHeight="1" x14ac:dyDescent="0.25">
      <c r="A524" s="138"/>
      <c r="B524" s="139"/>
      <c r="C524" s="65" t="s">
        <v>9</v>
      </c>
      <c r="D524" s="65" t="s">
        <v>762</v>
      </c>
      <c r="E524" s="72">
        <v>63136</v>
      </c>
    </row>
    <row r="525" spans="1:6" s="18" customFormat="1" x14ac:dyDescent="0.25">
      <c r="A525" s="136">
        <f>MAX(A$3:A524)+1</f>
        <v>159</v>
      </c>
      <c r="B525" s="139" t="s">
        <v>732</v>
      </c>
      <c r="C525" s="65" t="s">
        <v>1</v>
      </c>
      <c r="D525" s="65" t="s">
        <v>592</v>
      </c>
      <c r="E525" s="72">
        <v>82130</v>
      </c>
    </row>
    <row r="526" spans="1:6" s="18" customFormat="1" x14ac:dyDescent="0.25">
      <c r="A526" s="137"/>
      <c r="B526" s="139"/>
      <c r="C526" s="65" t="s">
        <v>3</v>
      </c>
      <c r="D526" s="65" t="s">
        <v>593</v>
      </c>
      <c r="E526" s="72">
        <v>53936</v>
      </c>
    </row>
    <row r="527" spans="1:6" s="18" customFormat="1" x14ac:dyDescent="0.25">
      <c r="A527" s="137"/>
      <c r="B527" s="139"/>
      <c r="C527" s="65" t="s">
        <v>3</v>
      </c>
      <c r="D527" s="65" t="s">
        <v>594</v>
      </c>
      <c r="E527" s="72">
        <v>12675</v>
      </c>
    </row>
    <row r="528" spans="1:6" s="18" customFormat="1" x14ac:dyDescent="0.25">
      <c r="A528" s="138"/>
      <c r="B528" s="139"/>
      <c r="C528" s="65" t="s">
        <v>3</v>
      </c>
      <c r="D528" s="65" t="s">
        <v>595</v>
      </c>
      <c r="E528" s="72">
        <v>69467</v>
      </c>
      <c r="F528" s="1"/>
    </row>
    <row r="529" spans="1:5" s="18" customFormat="1" x14ac:dyDescent="0.25">
      <c r="A529" s="136">
        <f>MAX(A$3:A528)+1</f>
        <v>160</v>
      </c>
      <c r="B529" s="139" t="s">
        <v>733</v>
      </c>
      <c r="C529" s="65" t="s">
        <v>1</v>
      </c>
      <c r="D529" s="65" t="s">
        <v>596</v>
      </c>
      <c r="E529" s="72">
        <v>84092</v>
      </c>
    </row>
    <row r="530" spans="1:5" s="18" customFormat="1" x14ac:dyDescent="0.25">
      <c r="A530" s="137"/>
      <c r="B530" s="139"/>
      <c r="C530" s="65" t="s">
        <v>3</v>
      </c>
      <c r="D530" s="65" t="s">
        <v>597</v>
      </c>
      <c r="E530" s="72">
        <v>63045</v>
      </c>
    </row>
    <row r="531" spans="1:5" s="18" customFormat="1" x14ac:dyDescent="0.25">
      <c r="A531" s="138"/>
      <c r="B531" s="139"/>
      <c r="C531" s="65" t="s">
        <v>3</v>
      </c>
      <c r="D531" s="65" t="s">
        <v>598</v>
      </c>
      <c r="E531" s="72">
        <v>64164</v>
      </c>
    </row>
    <row r="532" spans="1:5" s="18" customFormat="1" x14ac:dyDescent="0.25">
      <c r="A532" s="136">
        <f>MAX(A$3:A531)+1</f>
        <v>161</v>
      </c>
      <c r="B532" s="139" t="s">
        <v>734</v>
      </c>
      <c r="C532" s="65" t="s">
        <v>1</v>
      </c>
      <c r="D532" s="65" t="s">
        <v>599</v>
      </c>
      <c r="E532" s="72">
        <v>100081.33</v>
      </c>
    </row>
    <row r="533" spans="1:5" s="18" customFormat="1" x14ac:dyDescent="0.25">
      <c r="A533" s="137"/>
      <c r="B533" s="139"/>
      <c r="C533" s="65" t="s">
        <v>3</v>
      </c>
      <c r="D533" s="65" t="s">
        <v>600</v>
      </c>
      <c r="E533" s="72">
        <v>49995.06</v>
      </c>
    </row>
    <row r="534" spans="1:5" s="18" customFormat="1" x14ac:dyDescent="0.25">
      <c r="A534" s="137"/>
      <c r="B534" s="139"/>
      <c r="C534" s="65" t="s">
        <v>3</v>
      </c>
      <c r="D534" s="65" t="s">
        <v>601</v>
      </c>
      <c r="E534" s="72">
        <v>41757.5</v>
      </c>
    </row>
    <row r="535" spans="1:5" s="18" customFormat="1" x14ac:dyDescent="0.25">
      <c r="A535" s="138"/>
      <c r="B535" s="139"/>
      <c r="C535" s="65" t="s">
        <v>4</v>
      </c>
      <c r="D535" s="65" t="s">
        <v>602</v>
      </c>
      <c r="E535" s="72">
        <v>40452.57</v>
      </c>
    </row>
    <row r="536" spans="1:5" s="47" customFormat="1" x14ac:dyDescent="0.25">
      <c r="A536" s="136">
        <f>MAX(A$3:A535)+1</f>
        <v>162</v>
      </c>
      <c r="B536" s="140" t="s">
        <v>705</v>
      </c>
      <c r="C536" s="65" t="s">
        <v>1</v>
      </c>
      <c r="D536" s="68" t="s">
        <v>603</v>
      </c>
      <c r="E536" s="2">
        <v>96722.66</v>
      </c>
    </row>
    <row r="537" spans="1:5" s="47" customFormat="1" x14ac:dyDescent="0.25">
      <c r="A537" s="137"/>
      <c r="B537" s="140"/>
      <c r="C537" s="68" t="s">
        <v>4</v>
      </c>
      <c r="D537" s="68" t="s">
        <v>604</v>
      </c>
      <c r="E537" s="2">
        <v>98452.83</v>
      </c>
    </row>
    <row r="538" spans="1:5" s="47" customFormat="1" x14ac:dyDescent="0.25">
      <c r="A538" s="137"/>
      <c r="B538" s="140"/>
      <c r="C538" s="65" t="s">
        <v>3</v>
      </c>
      <c r="D538" s="68" t="s">
        <v>605</v>
      </c>
      <c r="E538" s="2">
        <v>69568.67</v>
      </c>
    </row>
    <row r="539" spans="1:5" s="47" customFormat="1" x14ac:dyDescent="0.25">
      <c r="A539" s="137"/>
      <c r="B539" s="140"/>
      <c r="C539" s="65" t="s">
        <v>3</v>
      </c>
      <c r="D539" s="68" t="s">
        <v>606</v>
      </c>
      <c r="E539" s="2">
        <v>93372.02</v>
      </c>
    </row>
    <row r="540" spans="1:5" s="47" customFormat="1" x14ac:dyDescent="0.25">
      <c r="A540" s="137"/>
      <c r="B540" s="140"/>
      <c r="C540" s="65" t="s">
        <v>3</v>
      </c>
      <c r="D540" s="68" t="s">
        <v>607</v>
      </c>
      <c r="E540" s="2">
        <v>65199.61</v>
      </c>
    </row>
    <row r="541" spans="1:5" s="47" customFormat="1" x14ac:dyDescent="0.25">
      <c r="A541" s="138"/>
      <c r="B541" s="140"/>
      <c r="C541" s="65" t="s">
        <v>3</v>
      </c>
      <c r="D541" s="68" t="s">
        <v>32</v>
      </c>
      <c r="E541" s="2">
        <v>55354.09</v>
      </c>
    </row>
    <row r="542" spans="1:5" s="18" customFormat="1" x14ac:dyDescent="0.25">
      <c r="A542" s="136">
        <f>MAX(A$3:A541)+1</f>
        <v>163</v>
      </c>
      <c r="B542" s="139" t="s">
        <v>735</v>
      </c>
      <c r="C542" s="65" t="s">
        <v>1</v>
      </c>
      <c r="D542" s="65" t="s">
        <v>608</v>
      </c>
      <c r="E542" s="72">
        <v>98931.11</v>
      </c>
    </row>
    <row r="543" spans="1:5" s="18" customFormat="1" x14ac:dyDescent="0.25">
      <c r="A543" s="137"/>
      <c r="B543" s="139"/>
      <c r="C543" s="65" t="s">
        <v>10</v>
      </c>
      <c r="D543" s="65" t="s">
        <v>609</v>
      </c>
      <c r="E543" s="72">
        <v>61030.52</v>
      </c>
    </row>
    <row r="544" spans="1:5" s="18" customFormat="1" x14ac:dyDescent="0.25">
      <c r="A544" s="137"/>
      <c r="B544" s="139"/>
      <c r="C544" s="65" t="s">
        <v>3</v>
      </c>
      <c r="D544" s="65" t="s">
        <v>610</v>
      </c>
      <c r="E544" s="72">
        <v>67917.539999999994</v>
      </c>
    </row>
    <row r="545" spans="1:5" s="18" customFormat="1" x14ac:dyDescent="0.25">
      <c r="A545" s="137"/>
      <c r="B545" s="139"/>
      <c r="C545" s="65" t="s">
        <v>3</v>
      </c>
      <c r="D545" s="65" t="s">
        <v>611</v>
      </c>
      <c r="E545" s="72">
        <v>54821.9</v>
      </c>
    </row>
    <row r="546" spans="1:5" s="18" customFormat="1" x14ac:dyDescent="0.25">
      <c r="A546" s="138"/>
      <c r="B546" s="139"/>
      <c r="C546" s="65" t="s">
        <v>3</v>
      </c>
      <c r="D546" s="65" t="s">
        <v>612</v>
      </c>
      <c r="E546" s="72">
        <v>50497.78</v>
      </c>
    </row>
    <row r="547" spans="1:5" s="18" customFormat="1" x14ac:dyDescent="0.25">
      <c r="A547" s="136">
        <f>MAX(A$3:A546)+1</f>
        <v>164</v>
      </c>
      <c r="B547" s="139" t="s">
        <v>736</v>
      </c>
      <c r="C547" s="65" t="s">
        <v>1</v>
      </c>
      <c r="D547" s="65" t="s">
        <v>613</v>
      </c>
      <c r="E547" s="72">
        <v>149433.51</v>
      </c>
    </row>
    <row r="548" spans="1:5" s="18" customFormat="1" x14ac:dyDescent="0.25">
      <c r="A548" s="137"/>
      <c r="B548" s="139"/>
      <c r="C548" s="65" t="s">
        <v>3</v>
      </c>
      <c r="D548" s="65" t="s">
        <v>614</v>
      </c>
      <c r="E548" s="72">
        <v>96975.72</v>
      </c>
    </row>
    <row r="549" spans="1:5" s="18" customFormat="1" x14ac:dyDescent="0.25">
      <c r="A549" s="137"/>
      <c r="B549" s="139"/>
      <c r="C549" s="65" t="s">
        <v>3</v>
      </c>
      <c r="D549" s="65" t="s">
        <v>615</v>
      </c>
      <c r="E549" s="72">
        <v>83553.850000000006</v>
      </c>
    </row>
    <row r="550" spans="1:5" s="18" customFormat="1" x14ac:dyDescent="0.25">
      <c r="A550" s="137"/>
      <c r="B550" s="139"/>
      <c r="C550" s="65" t="s">
        <v>3</v>
      </c>
      <c r="D550" s="65" t="s">
        <v>616</v>
      </c>
      <c r="E550" s="72">
        <v>72150.83</v>
      </c>
    </row>
    <row r="551" spans="1:5" s="18" customFormat="1" x14ac:dyDescent="0.25">
      <c r="A551" s="137"/>
      <c r="B551" s="139"/>
      <c r="C551" s="65" t="s">
        <v>3</v>
      </c>
      <c r="D551" s="65" t="s">
        <v>617</v>
      </c>
      <c r="E551" s="72">
        <v>71339.3</v>
      </c>
    </row>
    <row r="552" spans="1:5" s="18" customFormat="1" x14ac:dyDescent="0.25">
      <c r="A552" s="137"/>
      <c r="B552" s="139"/>
      <c r="C552" s="65" t="s">
        <v>3</v>
      </c>
      <c r="D552" s="65" t="s">
        <v>618</v>
      </c>
      <c r="E552" s="72">
        <v>77552.31</v>
      </c>
    </row>
    <row r="553" spans="1:5" s="18" customFormat="1" x14ac:dyDescent="0.25">
      <c r="A553" s="137"/>
      <c r="B553" s="139"/>
      <c r="C553" s="65" t="s">
        <v>3</v>
      </c>
      <c r="D553" s="65" t="s">
        <v>619</v>
      </c>
      <c r="E553" s="72">
        <v>79629.11</v>
      </c>
    </row>
    <row r="554" spans="1:5" s="18" customFormat="1" x14ac:dyDescent="0.25">
      <c r="A554" s="137"/>
      <c r="B554" s="139"/>
      <c r="C554" s="65" t="s">
        <v>3</v>
      </c>
      <c r="D554" s="65" t="s">
        <v>620</v>
      </c>
      <c r="E554" s="72">
        <v>59708.78</v>
      </c>
    </row>
    <row r="555" spans="1:5" s="18" customFormat="1" x14ac:dyDescent="0.25">
      <c r="A555" s="138"/>
      <c r="B555" s="139"/>
      <c r="C555" s="65" t="s">
        <v>4</v>
      </c>
      <c r="D555" s="65" t="s">
        <v>621</v>
      </c>
      <c r="E555" s="72">
        <v>62107.46</v>
      </c>
    </row>
    <row r="556" spans="1:5" s="18" customFormat="1" x14ac:dyDescent="0.25">
      <c r="A556" s="136">
        <f>MAX(A$3:A555)+1</f>
        <v>165</v>
      </c>
      <c r="B556" s="139" t="s">
        <v>737</v>
      </c>
      <c r="C556" s="65" t="s">
        <v>1</v>
      </c>
      <c r="D556" s="65" t="s">
        <v>622</v>
      </c>
      <c r="E556" s="72">
        <v>97780.98</v>
      </c>
    </row>
    <row r="557" spans="1:5" s="18" customFormat="1" x14ac:dyDescent="0.25">
      <c r="A557" s="137"/>
      <c r="B557" s="139"/>
      <c r="C557" s="65" t="s">
        <v>4</v>
      </c>
      <c r="D557" s="65" t="s">
        <v>623</v>
      </c>
      <c r="E557" s="72">
        <v>62411.839999999997</v>
      </c>
    </row>
    <row r="558" spans="1:5" s="18" customFormat="1" x14ac:dyDescent="0.25">
      <c r="A558" s="137"/>
      <c r="B558" s="139"/>
      <c r="C558" s="65" t="s">
        <v>3</v>
      </c>
      <c r="D558" s="65" t="s">
        <v>624</v>
      </c>
      <c r="E558" s="72">
        <v>61970.76</v>
      </c>
    </row>
    <row r="559" spans="1:5" s="18" customFormat="1" x14ac:dyDescent="0.25">
      <c r="A559" s="137"/>
      <c r="B559" s="139"/>
      <c r="C559" s="65" t="s">
        <v>3</v>
      </c>
      <c r="D559" s="65" t="s">
        <v>625</v>
      </c>
      <c r="E559" s="72">
        <v>59750.720000000001</v>
      </c>
    </row>
    <row r="560" spans="1:5" s="18" customFormat="1" x14ac:dyDescent="0.25">
      <c r="A560" s="138"/>
      <c r="B560" s="139"/>
      <c r="C560" s="65" t="s">
        <v>3</v>
      </c>
      <c r="D560" s="65" t="s">
        <v>626</v>
      </c>
      <c r="E560" s="72">
        <v>49543.93</v>
      </c>
    </row>
    <row r="561" spans="1:5" s="18" customFormat="1" x14ac:dyDescent="0.25">
      <c r="A561" s="136">
        <f>MAX(A$3:A560)+1</f>
        <v>166</v>
      </c>
      <c r="B561" s="175" t="s">
        <v>738</v>
      </c>
      <c r="C561" s="65" t="s">
        <v>1</v>
      </c>
      <c r="D561" s="74" t="s">
        <v>627</v>
      </c>
      <c r="E561" s="72">
        <v>119354.1</v>
      </c>
    </row>
    <row r="562" spans="1:5" s="18" customFormat="1" x14ac:dyDescent="0.25">
      <c r="A562" s="137"/>
      <c r="B562" s="175"/>
      <c r="C562" s="65" t="s">
        <v>3</v>
      </c>
      <c r="D562" s="74" t="s">
        <v>628</v>
      </c>
      <c r="E562" s="72">
        <v>89444.08</v>
      </c>
    </row>
    <row r="563" spans="1:5" s="18" customFormat="1" x14ac:dyDescent="0.25">
      <c r="A563" s="137"/>
      <c r="B563" s="175"/>
      <c r="C563" s="65" t="s">
        <v>3</v>
      </c>
      <c r="D563" s="74" t="s">
        <v>629</v>
      </c>
      <c r="E563" s="72">
        <v>76072.759999999995</v>
      </c>
    </row>
    <row r="564" spans="1:5" s="18" customFormat="1" x14ac:dyDescent="0.25">
      <c r="A564" s="137"/>
      <c r="B564" s="175"/>
      <c r="C564" s="65" t="s">
        <v>3</v>
      </c>
      <c r="D564" s="74" t="s">
        <v>630</v>
      </c>
      <c r="E564" s="72">
        <v>82820.58</v>
      </c>
    </row>
    <row r="565" spans="1:5" s="18" customFormat="1" x14ac:dyDescent="0.25">
      <c r="A565" s="137"/>
      <c r="B565" s="175"/>
      <c r="C565" s="65" t="s">
        <v>3</v>
      </c>
      <c r="D565" s="74" t="s">
        <v>631</v>
      </c>
      <c r="E565" s="72">
        <v>87478.33</v>
      </c>
    </row>
    <row r="566" spans="1:5" s="18" customFormat="1" x14ac:dyDescent="0.25">
      <c r="A566" s="137"/>
      <c r="B566" s="175"/>
      <c r="C566" s="74" t="s">
        <v>4</v>
      </c>
      <c r="D566" s="74" t="s">
        <v>632</v>
      </c>
      <c r="E566" s="72">
        <v>69600.55</v>
      </c>
    </row>
    <row r="567" spans="1:5" s="18" customFormat="1" x14ac:dyDescent="0.25">
      <c r="A567" s="138"/>
      <c r="B567" s="175"/>
      <c r="C567" s="65" t="s">
        <v>3</v>
      </c>
      <c r="D567" s="74" t="s">
        <v>633</v>
      </c>
      <c r="E567" s="72">
        <v>67959.78</v>
      </c>
    </row>
    <row r="568" spans="1:5" s="18" customFormat="1" x14ac:dyDescent="0.25">
      <c r="A568" s="136">
        <f>MAX(A$3:A567)+1</f>
        <v>167</v>
      </c>
      <c r="B568" s="139" t="s">
        <v>739</v>
      </c>
      <c r="C568" s="65" t="s">
        <v>1</v>
      </c>
      <c r="D568" s="65" t="s">
        <v>11</v>
      </c>
      <c r="E568" s="72">
        <v>123418.4</v>
      </c>
    </row>
    <row r="569" spans="1:5" s="18" customFormat="1" x14ac:dyDescent="0.25">
      <c r="A569" s="137"/>
      <c r="B569" s="139"/>
      <c r="C569" s="65" t="s">
        <v>10</v>
      </c>
      <c r="D569" s="65" t="s">
        <v>12</v>
      </c>
      <c r="E569" s="72">
        <v>91538.25</v>
      </c>
    </row>
    <row r="570" spans="1:5" s="18" customFormat="1" x14ac:dyDescent="0.25">
      <c r="A570" s="137"/>
      <c r="B570" s="139"/>
      <c r="C570" s="65" t="s">
        <v>3</v>
      </c>
      <c r="D570" s="65" t="s">
        <v>13</v>
      </c>
      <c r="E570" s="72">
        <v>75696.820000000007</v>
      </c>
    </row>
    <row r="571" spans="1:5" s="18" customFormat="1" x14ac:dyDescent="0.25">
      <c r="A571" s="137"/>
      <c r="B571" s="139"/>
      <c r="C571" s="65" t="s">
        <v>3</v>
      </c>
      <c r="D571" s="65" t="s">
        <v>14</v>
      </c>
      <c r="E571" s="72">
        <v>82916.08</v>
      </c>
    </row>
    <row r="572" spans="1:5" s="18" customFormat="1" x14ac:dyDescent="0.25">
      <c r="A572" s="137"/>
      <c r="B572" s="139"/>
      <c r="C572" s="65" t="s">
        <v>3</v>
      </c>
      <c r="D572" s="65" t="s">
        <v>15</v>
      </c>
      <c r="E572" s="72">
        <v>89257.83</v>
      </c>
    </row>
    <row r="573" spans="1:5" s="18" customFormat="1" x14ac:dyDescent="0.25">
      <c r="A573" s="137"/>
      <c r="B573" s="139"/>
      <c r="C573" s="65" t="s">
        <v>3</v>
      </c>
      <c r="D573" s="65" t="s">
        <v>16</v>
      </c>
      <c r="E573" s="72">
        <v>82167.179999999993</v>
      </c>
    </row>
    <row r="574" spans="1:5" s="18" customFormat="1" x14ac:dyDescent="0.25">
      <c r="A574" s="138"/>
      <c r="B574" s="139"/>
      <c r="C574" s="65" t="s">
        <v>3</v>
      </c>
      <c r="D574" s="65" t="s">
        <v>17</v>
      </c>
      <c r="E574" s="72">
        <v>73784.73</v>
      </c>
    </row>
    <row r="575" spans="1:5" s="18" customFormat="1" x14ac:dyDescent="0.25">
      <c r="A575" s="136">
        <f>MAX(A$3:A574)+1</f>
        <v>168</v>
      </c>
      <c r="B575" s="139" t="s">
        <v>740</v>
      </c>
      <c r="C575" s="65" t="s">
        <v>1</v>
      </c>
      <c r="D575" s="65" t="s">
        <v>634</v>
      </c>
      <c r="E575" s="72" t="s">
        <v>18</v>
      </c>
    </row>
    <row r="576" spans="1:5" s="18" customFormat="1" x14ac:dyDescent="0.25">
      <c r="A576" s="137"/>
      <c r="B576" s="139"/>
      <c r="C576" s="65" t="s">
        <v>4</v>
      </c>
      <c r="D576" s="65" t="s">
        <v>635</v>
      </c>
      <c r="E576" s="72" t="s">
        <v>19</v>
      </c>
    </row>
    <row r="577" spans="1:5" s="18" customFormat="1" x14ac:dyDescent="0.25">
      <c r="A577" s="137"/>
      <c r="B577" s="139"/>
      <c r="C577" s="65" t="s">
        <v>3</v>
      </c>
      <c r="D577" s="65" t="s">
        <v>636</v>
      </c>
      <c r="E577" s="72" t="s">
        <v>20</v>
      </c>
    </row>
    <row r="578" spans="1:5" s="18" customFormat="1" x14ac:dyDescent="0.25">
      <c r="A578" s="137"/>
      <c r="B578" s="139"/>
      <c r="C578" s="65" t="s">
        <v>3</v>
      </c>
      <c r="D578" s="65" t="s">
        <v>637</v>
      </c>
      <c r="E578" s="72" t="s">
        <v>21</v>
      </c>
    </row>
    <row r="579" spans="1:5" s="18" customFormat="1" x14ac:dyDescent="0.25">
      <c r="A579" s="137"/>
      <c r="B579" s="139"/>
      <c r="C579" s="65" t="s">
        <v>3</v>
      </c>
      <c r="D579" s="65" t="s">
        <v>638</v>
      </c>
      <c r="E579" s="72" t="s">
        <v>22</v>
      </c>
    </row>
    <row r="580" spans="1:5" s="18" customFormat="1" x14ac:dyDescent="0.25">
      <c r="A580" s="137"/>
      <c r="B580" s="139"/>
      <c r="C580" s="65" t="s">
        <v>3</v>
      </c>
      <c r="D580" s="65" t="s">
        <v>639</v>
      </c>
      <c r="E580" s="72" t="s">
        <v>23</v>
      </c>
    </row>
    <row r="581" spans="1:5" s="18" customFormat="1" x14ac:dyDescent="0.25">
      <c r="A581" s="137"/>
      <c r="B581" s="139"/>
      <c r="C581" s="65" t="s">
        <v>3</v>
      </c>
      <c r="D581" s="65" t="s">
        <v>640</v>
      </c>
      <c r="E581" s="72" t="s">
        <v>24</v>
      </c>
    </row>
    <row r="582" spans="1:5" s="18" customFormat="1" x14ac:dyDescent="0.25">
      <c r="A582" s="138"/>
      <c r="B582" s="139"/>
      <c r="C582" s="65" t="s">
        <v>3</v>
      </c>
      <c r="D582" s="65" t="s">
        <v>641</v>
      </c>
      <c r="E582" s="72" t="s">
        <v>25</v>
      </c>
    </row>
    <row r="583" spans="1:5" s="47" customFormat="1" x14ac:dyDescent="0.25">
      <c r="A583" s="136">
        <f>MAX(A$3:A582)+1</f>
        <v>169</v>
      </c>
      <c r="B583" s="140" t="s">
        <v>741</v>
      </c>
      <c r="C583" s="65" t="s">
        <v>1</v>
      </c>
      <c r="D583" s="68" t="s">
        <v>642</v>
      </c>
      <c r="E583" s="2">
        <v>111446.43</v>
      </c>
    </row>
    <row r="584" spans="1:5" s="47" customFormat="1" x14ac:dyDescent="0.25">
      <c r="A584" s="137"/>
      <c r="B584" s="140"/>
      <c r="C584" s="65" t="s">
        <v>3</v>
      </c>
      <c r="D584" s="68" t="s">
        <v>643</v>
      </c>
      <c r="E584" s="2">
        <v>104763.43</v>
      </c>
    </row>
    <row r="585" spans="1:5" s="47" customFormat="1" x14ac:dyDescent="0.25">
      <c r="A585" s="137"/>
      <c r="B585" s="140"/>
      <c r="C585" s="65" t="s">
        <v>3</v>
      </c>
      <c r="D585" s="68" t="s">
        <v>644</v>
      </c>
      <c r="E585" s="2">
        <v>97464.14</v>
      </c>
    </row>
    <row r="586" spans="1:5" s="47" customFormat="1" x14ac:dyDescent="0.25">
      <c r="A586" s="137"/>
      <c r="B586" s="140"/>
      <c r="C586" s="65" t="s">
        <v>3</v>
      </c>
      <c r="D586" s="68" t="s">
        <v>645</v>
      </c>
      <c r="E586" s="2">
        <v>73230.58</v>
      </c>
    </row>
    <row r="587" spans="1:5" s="47" customFormat="1" x14ac:dyDescent="0.25">
      <c r="A587" s="137"/>
      <c r="B587" s="140"/>
      <c r="C587" s="65" t="s">
        <v>3</v>
      </c>
      <c r="D587" s="68" t="s">
        <v>646</v>
      </c>
      <c r="E587" s="2">
        <v>92327.48</v>
      </c>
    </row>
    <row r="588" spans="1:5" s="47" customFormat="1" x14ac:dyDescent="0.25">
      <c r="A588" s="138"/>
      <c r="B588" s="140"/>
      <c r="C588" s="68" t="s">
        <v>4</v>
      </c>
      <c r="D588" s="68" t="s">
        <v>647</v>
      </c>
      <c r="E588" s="2">
        <v>90672.82</v>
      </c>
    </row>
    <row r="589" spans="1:5" s="18" customFormat="1" x14ac:dyDescent="0.25">
      <c r="A589" s="136">
        <f>MAX(A$3:A588)+1</f>
        <v>170</v>
      </c>
      <c r="B589" s="139" t="s">
        <v>742</v>
      </c>
      <c r="C589" s="65" t="s">
        <v>1</v>
      </c>
      <c r="D589" s="65" t="s">
        <v>648</v>
      </c>
      <c r="E589" s="72">
        <v>113691.7</v>
      </c>
    </row>
    <row r="590" spans="1:5" s="18" customFormat="1" x14ac:dyDescent="0.25">
      <c r="A590" s="137"/>
      <c r="B590" s="139"/>
      <c r="C590" s="65" t="s">
        <v>3</v>
      </c>
      <c r="D590" s="65" t="s">
        <v>649</v>
      </c>
      <c r="E590" s="72">
        <v>95067.18</v>
      </c>
    </row>
    <row r="591" spans="1:5" s="18" customFormat="1" x14ac:dyDescent="0.25">
      <c r="A591" s="137"/>
      <c r="B591" s="139"/>
      <c r="C591" s="65" t="s">
        <v>3</v>
      </c>
      <c r="D591" s="65" t="s">
        <v>650</v>
      </c>
      <c r="E591" s="72">
        <v>96328.48</v>
      </c>
    </row>
    <row r="592" spans="1:5" s="18" customFormat="1" x14ac:dyDescent="0.25">
      <c r="A592" s="137"/>
      <c r="B592" s="139"/>
      <c r="C592" s="65" t="s">
        <v>3</v>
      </c>
      <c r="D592" s="65" t="s">
        <v>651</v>
      </c>
      <c r="E592" s="72">
        <v>95872.14</v>
      </c>
    </row>
    <row r="593" spans="1:5" s="18" customFormat="1" x14ac:dyDescent="0.25">
      <c r="A593" s="138"/>
      <c r="B593" s="139"/>
      <c r="C593" s="65" t="s">
        <v>4</v>
      </c>
      <c r="D593" s="65" t="s">
        <v>652</v>
      </c>
      <c r="E593" s="72">
        <v>96777.5</v>
      </c>
    </row>
    <row r="594" spans="1:5" s="18" customFormat="1" x14ac:dyDescent="0.25">
      <c r="A594" s="136">
        <f>MAX(A$3:A593)+1</f>
        <v>171</v>
      </c>
      <c r="B594" s="139" t="s">
        <v>743</v>
      </c>
      <c r="C594" s="65" t="s">
        <v>1</v>
      </c>
      <c r="D594" s="65" t="s">
        <v>653</v>
      </c>
      <c r="E594" s="72">
        <v>101787</v>
      </c>
    </row>
    <row r="595" spans="1:5" s="18" customFormat="1" x14ac:dyDescent="0.25">
      <c r="A595" s="137"/>
      <c r="B595" s="139"/>
      <c r="C595" s="65" t="s">
        <v>3</v>
      </c>
      <c r="D595" s="65" t="s">
        <v>654</v>
      </c>
      <c r="E595" s="72">
        <v>71352</v>
      </c>
    </row>
    <row r="596" spans="1:5" s="18" customFormat="1" x14ac:dyDescent="0.25">
      <c r="A596" s="137"/>
      <c r="B596" s="139"/>
      <c r="C596" s="65" t="s">
        <v>3</v>
      </c>
      <c r="D596" s="65" t="s">
        <v>655</v>
      </c>
      <c r="E596" s="72">
        <v>64071</v>
      </c>
    </row>
    <row r="597" spans="1:5" s="18" customFormat="1" x14ac:dyDescent="0.25">
      <c r="A597" s="137"/>
      <c r="B597" s="139"/>
      <c r="C597" s="65" t="s">
        <v>3</v>
      </c>
      <c r="D597" s="65" t="s">
        <v>656</v>
      </c>
      <c r="E597" s="72">
        <v>63054</v>
      </c>
    </row>
    <row r="598" spans="1:5" s="18" customFormat="1" x14ac:dyDescent="0.25">
      <c r="A598" s="137"/>
      <c r="B598" s="139"/>
      <c r="C598" s="65" t="s">
        <v>3</v>
      </c>
      <c r="D598" s="65" t="s">
        <v>657</v>
      </c>
      <c r="E598" s="72">
        <v>60276</v>
      </c>
    </row>
    <row r="599" spans="1:5" s="18" customFormat="1" x14ac:dyDescent="0.25">
      <c r="A599" s="137"/>
      <c r="B599" s="139"/>
      <c r="C599" s="65" t="s">
        <v>3</v>
      </c>
      <c r="D599" s="65" t="s">
        <v>658</v>
      </c>
      <c r="E599" s="72">
        <v>72218</v>
      </c>
    </row>
    <row r="600" spans="1:5" s="18" customFormat="1" x14ac:dyDescent="0.25">
      <c r="A600" s="137"/>
      <c r="B600" s="139"/>
      <c r="C600" s="65" t="s">
        <v>3</v>
      </c>
      <c r="D600" s="65" t="s">
        <v>659</v>
      </c>
      <c r="E600" s="72">
        <v>71841</v>
      </c>
    </row>
    <row r="601" spans="1:5" s="18" customFormat="1" x14ac:dyDescent="0.25">
      <c r="A601" s="138"/>
      <c r="B601" s="139"/>
      <c r="C601" s="65" t="s">
        <v>4</v>
      </c>
      <c r="D601" s="65" t="s">
        <v>660</v>
      </c>
      <c r="E601" s="72">
        <v>75839</v>
      </c>
    </row>
    <row r="602" spans="1:5" s="18" customFormat="1" x14ac:dyDescent="0.25">
      <c r="A602" s="136">
        <f>MAX(A$3:A601)+1</f>
        <v>172</v>
      </c>
      <c r="B602" s="139" t="s">
        <v>744</v>
      </c>
      <c r="C602" s="65" t="s">
        <v>1</v>
      </c>
      <c r="D602" s="65" t="s">
        <v>661</v>
      </c>
      <c r="E602" s="72">
        <v>121977.1</v>
      </c>
    </row>
    <row r="603" spans="1:5" s="18" customFormat="1" x14ac:dyDescent="0.25">
      <c r="A603" s="137"/>
      <c r="B603" s="139"/>
      <c r="C603" s="65" t="s">
        <v>3</v>
      </c>
      <c r="D603" s="65" t="s">
        <v>662</v>
      </c>
      <c r="E603" s="72">
        <v>59214.38</v>
      </c>
    </row>
    <row r="604" spans="1:5" s="18" customFormat="1" x14ac:dyDescent="0.25">
      <c r="A604" s="137"/>
      <c r="B604" s="139"/>
      <c r="C604" s="65" t="s">
        <v>3</v>
      </c>
      <c r="D604" s="65" t="s">
        <v>663</v>
      </c>
      <c r="E604" s="72">
        <v>47798.46</v>
      </c>
    </row>
    <row r="605" spans="1:5" s="18" customFormat="1" x14ac:dyDescent="0.25">
      <c r="A605" s="137"/>
      <c r="B605" s="139"/>
      <c r="C605" s="65" t="s">
        <v>10</v>
      </c>
      <c r="D605" s="65" t="s">
        <v>664</v>
      </c>
      <c r="E605" s="72">
        <v>80558.39</v>
      </c>
    </row>
    <row r="606" spans="1:5" s="18" customFormat="1" x14ac:dyDescent="0.25">
      <c r="A606" s="137"/>
      <c r="B606" s="139"/>
      <c r="C606" s="65" t="s">
        <v>3</v>
      </c>
      <c r="D606" s="65" t="s">
        <v>665</v>
      </c>
      <c r="E606" s="72">
        <v>100837.27</v>
      </c>
    </row>
    <row r="607" spans="1:5" s="18" customFormat="1" x14ac:dyDescent="0.25">
      <c r="A607" s="137"/>
      <c r="B607" s="139"/>
      <c r="C607" s="65" t="s">
        <v>3</v>
      </c>
      <c r="D607" s="65" t="s">
        <v>666</v>
      </c>
      <c r="E607" s="72">
        <v>93903.05</v>
      </c>
    </row>
    <row r="608" spans="1:5" s="18" customFormat="1" x14ac:dyDescent="0.25">
      <c r="A608" s="138"/>
      <c r="B608" s="139"/>
      <c r="C608" s="65" t="s">
        <v>3</v>
      </c>
      <c r="D608" s="65" t="s">
        <v>667</v>
      </c>
      <c r="E608" s="72">
        <v>92685.63</v>
      </c>
    </row>
    <row r="609" spans="1:5" s="18" customFormat="1" x14ac:dyDescent="0.25">
      <c r="A609" s="136">
        <f>MAX(A$3:A608)+1</f>
        <v>173</v>
      </c>
      <c r="B609" s="139" t="s">
        <v>745</v>
      </c>
      <c r="C609" s="65" t="s">
        <v>1</v>
      </c>
      <c r="D609" s="65" t="s">
        <v>668</v>
      </c>
      <c r="E609" s="72">
        <v>118782.82</v>
      </c>
    </row>
    <row r="610" spans="1:5" s="18" customFormat="1" x14ac:dyDescent="0.25">
      <c r="A610" s="137"/>
      <c r="B610" s="139"/>
      <c r="C610" s="65" t="s">
        <v>3</v>
      </c>
      <c r="D610" s="65" t="s">
        <v>669</v>
      </c>
      <c r="E610" s="72">
        <v>74789.23</v>
      </c>
    </row>
    <row r="611" spans="1:5" s="18" customFormat="1" x14ac:dyDescent="0.25">
      <c r="A611" s="137"/>
      <c r="B611" s="139"/>
      <c r="C611" s="65" t="s">
        <v>3</v>
      </c>
      <c r="D611" s="65" t="s">
        <v>670</v>
      </c>
      <c r="E611" s="72">
        <v>64223.78</v>
      </c>
    </row>
    <row r="612" spans="1:5" s="18" customFormat="1" x14ac:dyDescent="0.25">
      <c r="A612" s="137"/>
      <c r="B612" s="139"/>
      <c r="C612" s="65" t="s">
        <v>3</v>
      </c>
      <c r="D612" s="65" t="s">
        <v>671</v>
      </c>
      <c r="E612" s="72">
        <v>68359.58</v>
      </c>
    </row>
    <row r="613" spans="1:5" s="18" customFormat="1" x14ac:dyDescent="0.25">
      <c r="A613" s="137"/>
      <c r="B613" s="139"/>
      <c r="C613" s="65" t="s">
        <v>3</v>
      </c>
      <c r="D613" s="65" t="s">
        <v>672</v>
      </c>
      <c r="E613" s="72">
        <v>60234.19</v>
      </c>
    </row>
    <row r="614" spans="1:5" s="18" customFormat="1" x14ac:dyDescent="0.25">
      <c r="A614" s="138"/>
      <c r="B614" s="139"/>
      <c r="C614" s="65" t="s">
        <v>4</v>
      </c>
      <c r="D614" s="65" t="s">
        <v>673</v>
      </c>
      <c r="E614" s="72">
        <v>63639.83</v>
      </c>
    </row>
    <row r="615" spans="1:5" s="18" customFormat="1" x14ac:dyDescent="0.25">
      <c r="A615" s="136">
        <f>MAX(A$3:A614)+1</f>
        <v>174</v>
      </c>
      <c r="B615" s="139" t="s">
        <v>747</v>
      </c>
      <c r="C615" s="65" t="s">
        <v>1</v>
      </c>
      <c r="D615" s="65" t="s">
        <v>679</v>
      </c>
      <c r="E615" s="72">
        <v>135583.32</v>
      </c>
    </row>
    <row r="616" spans="1:5" s="18" customFormat="1" x14ac:dyDescent="0.25">
      <c r="A616" s="137"/>
      <c r="B616" s="139"/>
      <c r="C616" s="65" t="s">
        <v>3</v>
      </c>
      <c r="D616" s="65" t="s">
        <v>680</v>
      </c>
      <c r="E616" s="72">
        <v>96909.95</v>
      </c>
    </row>
    <row r="617" spans="1:5" s="18" customFormat="1" x14ac:dyDescent="0.25">
      <c r="A617" s="137"/>
      <c r="B617" s="139"/>
      <c r="C617" s="65" t="s">
        <v>3</v>
      </c>
      <c r="D617" s="65" t="s">
        <v>681</v>
      </c>
      <c r="E617" s="72">
        <v>80163.039999999994</v>
      </c>
    </row>
    <row r="618" spans="1:5" s="18" customFormat="1" x14ac:dyDescent="0.25">
      <c r="A618" s="137"/>
      <c r="B618" s="139"/>
      <c r="C618" s="65" t="s">
        <v>3</v>
      </c>
      <c r="D618" s="65" t="s">
        <v>682</v>
      </c>
      <c r="E618" s="72">
        <v>89980.91</v>
      </c>
    </row>
    <row r="619" spans="1:5" s="18" customFormat="1" x14ac:dyDescent="0.25">
      <c r="A619" s="137"/>
      <c r="B619" s="139"/>
      <c r="C619" s="65" t="s">
        <v>3</v>
      </c>
      <c r="D619" s="65" t="s">
        <v>683</v>
      </c>
      <c r="E619" s="72">
        <v>83486.789999999994</v>
      </c>
    </row>
    <row r="620" spans="1:5" s="18" customFormat="1" x14ac:dyDescent="0.25">
      <c r="A620" s="137"/>
      <c r="B620" s="139"/>
      <c r="C620" s="65" t="s">
        <v>3</v>
      </c>
      <c r="D620" s="65" t="s">
        <v>684</v>
      </c>
      <c r="E620" s="72">
        <v>66069.72</v>
      </c>
    </row>
    <row r="621" spans="1:5" s="18" customFormat="1" x14ac:dyDescent="0.25">
      <c r="A621" s="138"/>
      <c r="B621" s="139"/>
      <c r="C621" s="65" t="s">
        <v>4</v>
      </c>
      <c r="D621" s="65" t="s">
        <v>685</v>
      </c>
      <c r="E621" s="72">
        <v>79733.350000000006</v>
      </c>
    </row>
    <row r="622" spans="1:5" s="18" customFormat="1" ht="19.5" customHeight="1" x14ac:dyDescent="0.25">
      <c r="A622" s="136">
        <f>MAX(A$3:A621)+1</f>
        <v>175</v>
      </c>
      <c r="B622" s="139" t="s">
        <v>746</v>
      </c>
      <c r="C622" s="65" t="s">
        <v>1</v>
      </c>
      <c r="D622" s="65" t="s">
        <v>674</v>
      </c>
      <c r="E622" s="20">
        <v>109875.97</v>
      </c>
    </row>
    <row r="623" spans="1:5" s="18" customFormat="1" x14ac:dyDescent="0.25">
      <c r="A623" s="137"/>
      <c r="B623" s="139"/>
      <c r="C623" s="65" t="s">
        <v>3</v>
      </c>
      <c r="D623" s="65" t="s">
        <v>675</v>
      </c>
      <c r="E623" s="20">
        <v>80264.800000000003</v>
      </c>
    </row>
    <row r="624" spans="1:5" s="18" customFormat="1" x14ac:dyDescent="0.25">
      <c r="A624" s="137"/>
      <c r="B624" s="139"/>
      <c r="C624" s="65" t="s">
        <v>3</v>
      </c>
      <c r="D624" s="65" t="s">
        <v>676</v>
      </c>
      <c r="E624" s="20">
        <v>88121.25</v>
      </c>
    </row>
    <row r="625" spans="1:5" s="18" customFormat="1" ht="17.25" customHeight="1" x14ac:dyDescent="0.25">
      <c r="A625" s="137"/>
      <c r="B625" s="139"/>
      <c r="C625" s="65" t="s">
        <v>3</v>
      </c>
      <c r="D625" s="65" t="s">
        <v>677</v>
      </c>
      <c r="E625" s="20">
        <v>87093.99</v>
      </c>
    </row>
    <row r="626" spans="1:5" s="18" customFormat="1" ht="19.5" customHeight="1" x14ac:dyDescent="0.25">
      <c r="A626" s="138"/>
      <c r="B626" s="139"/>
      <c r="C626" s="65" t="s">
        <v>4</v>
      </c>
      <c r="D626" s="65" t="s">
        <v>678</v>
      </c>
      <c r="E626" s="20">
        <v>82461.05</v>
      </c>
    </row>
    <row r="627" spans="1:5" s="18" customFormat="1" x14ac:dyDescent="0.25">
      <c r="A627" s="136">
        <f>MAX(A$3:A626)+1</f>
        <v>176</v>
      </c>
      <c r="B627" s="139" t="s">
        <v>748</v>
      </c>
      <c r="C627" s="65" t="s">
        <v>1</v>
      </c>
      <c r="D627" s="65" t="s">
        <v>686</v>
      </c>
      <c r="E627" s="72">
        <v>115372.81</v>
      </c>
    </row>
    <row r="628" spans="1:5" s="18" customFormat="1" x14ac:dyDescent="0.25">
      <c r="A628" s="137"/>
      <c r="B628" s="139"/>
      <c r="C628" s="65" t="s">
        <v>3</v>
      </c>
      <c r="D628" s="65" t="s">
        <v>687</v>
      </c>
      <c r="E628" s="72">
        <v>85796.95</v>
      </c>
    </row>
    <row r="629" spans="1:5" s="18" customFormat="1" x14ac:dyDescent="0.25">
      <c r="A629" s="137"/>
      <c r="B629" s="139"/>
      <c r="C629" s="65" t="s">
        <v>3</v>
      </c>
      <c r="D629" s="65" t="s">
        <v>688</v>
      </c>
      <c r="E629" s="72">
        <v>47407.9</v>
      </c>
    </row>
    <row r="630" spans="1:5" s="18" customFormat="1" x14ac:dyDescent="0.25">
      <c r="A630" s="137"/>
      <c r="B630" s="139"/>
      <c r="C630" s="65" t="s">
        <v>3</v>
      </c>
      <c r="D630" s="65" t="s">
        <v>689</v>
      </c>
      <c r="E630" s="72">
        <v>90932.21</v>
      </c>
    </row>
    <row r="631" spans="1:5" s="18" customFormat="1" x14ac:dyDescent="0.25">
      <c r="A631" s="137"/>
      <c r="B631" s="139"/>
      <c r="C631" s="65" t="s">
        <v>3</v>
      </c>
      <c r="D631" s="65" t="s">
        <v>690</v>
      </c>
      <c r="E631" s="72">
        <v>70119.759999999995</v>
      </c>
    </row>
    <row r="632" spans="1:5" s="18" customFormat="1" x14ac:dyDescent="0.25">
      <c r="A632" s="137"/>
      <c r="B632" s="139"/>
      <c r="C632" s="65" t="s">
        <v>3</v>
      </c>
      <c r="D632" s="65" t="s">
        <v>691</v>
      </c>
      <c r="E632" s="72">
        <v>88104.2</v>
      </c>
    </row>
    <row r="633" spans="1:5" s="18" customFormat="1" x14ac:dyDescent="0.25">
      <c r="A633" s="137"/>
      <c r="B633" s="139"/>
      <c r="C633" s="65" t="s">
        <v>3</v>
      </c>
      <c r="D633" s="65" t="s">
        <v>692</v>
      </c>
      <c r="E633" s="72">
        <v>91430.35</v>
      </c>
    </row>
    <row r="634" spans="1:5" s="18" customFormat="1" x14ac:dyDescent="0.25">
      <c r="A634" s="137"/>
      <c r="B634" s="139"/>
      <c r="C634" s="65" t="s">
        <v>3</v>
      </c>
      <c r="D634" s="65" t="s">
        <v>693</v>
      </c>
      <c r="E634" s="72">
        <v>66320.06</v>
      </c>
    </row>
    <row r="635" spans="1:5" s="18" customFormat="1" x14ac:dyDescent="0.25">
      <c r="A635" s="138"/>
      <c r="B635" s="139"/>
      <c r="C635" s="65" t="s">
        <v>4</v>
      </c>
      <c r="D635" s="65" t="s">
        <v>694</v>
      </c>
      <c r="E635" s="72">
        <v>71738.399999999994</v>
      </c>
    </row>
    <row r="636" spans="1:5" s="18" customFormat="1" x14ac:dyDescent="0.25">
      <c r="A636" s="136">
        <f>MAX(A$3:A635)+1</f>
        <v>177</v>
      </c>
      <c r="B636" s="139" t="s">
        <v>749</v>
      </c>
      <c r="C636" s="65" t="s">
        <v>1</v>
      </c>
      <c r="D636" s="65" t="s">
        <v>695</v>
      </c>
      <c r="E636" s="72">
        <v>124893.19</v>
      </c>
    </row>
    <row r="637" spans="1:5" s="18" customFormat="1" x14ac:dyDescent="0.25">
      <c r="A637" s="137"/>
      <c r="B637" s="139"/>
      <c r="C637" s="65" t="s">
        <v>10</v>
      </c>
      <c r="D637" s="65" t="s">
        <v>696</v>
      </c>
      <c r="E637" s="72">
        <v>83685.2</v>
      </c>
    </row>
    <row r="638" spans="1:5" s="18" customFormat="1" x14ac:dyDescent="0.25">
      <c r="A638" s="137"/>
      <c r="B638" s="139"/>
      <c r="C638" s="65" t="s">
        <v>3</v>
      </c>
      <c r="D638" s="65" t="s">
        <v>697</v>
      </c>
      <c r="E638" s="72">
        <v>73484.92</v>
      </c>
    </row>
    <row r="639" spans="1:5" s="18" customFormat="1" x14ac:dyDescent="0.25">
      <c r="A639" s="137"/>
      <c r="B639" s="139"/>
      <c r="C639" s="65" t="s">
        <v>3</v>
      </c>
      <c r="D639" s="65" t="s">
        <v>698</v>
      </c>
      <c r="E639" s="72">
        <v>84943.45</v>
      </c>
    </row>
    <row r="640" spans="1:5" s="18" customFormat="1" x14ac:dyDescent="0.25">
      <c r="A640" s="137"/>
      <c r="B640" s="139"/>
      <c r="C640" s="65" t="s">
        <v>3</v>
      </c>
      <c r="D640" s="65" t="s">
        <v>699</v>
      </c>
      <c r="E640" s="72">
        <v>81130.490000000005</v>
      </c>
    </row>
    <row r="641" spans="1:5" s="18" customFormat="1" x14ac:dyDescent="0.25">
      <c r="A641" s="137"/>
      <c r="B641" s="139"/>
      <c r="C641" s="65" t="s">
        <v>3</v>
      </c>
      <c r="D641" s="65" t="s">
        <v>700</v>
      </c>
      <c r="E641" s="72">
        <v>55391.37</v>
      </c>
    </row>
    <row r="642" spans="1:5" s="18" customFormat="1" x14ac:dyDescent="0.25">
      <c r="A642" s="137"/>
      <c r="B642" s="139"/>
      <c r="C642" s="65" t="s">
        <v>3</v>
      </c>
      <c r="D642" s="65" t="s">
        <v>701</v>
      </c>
      <c r="E642" s="72">
        <v>101775.67</v>
      </c>
    </row>
    <row r="643" spans="1:5" s="18" customFormat="1" x14ac:dyDescent="0.25">
      <c r="A643" s="137"/>
      <c r="B643" s="139"/>
      <c r="C643" s="65" t="s">
        <v>3</v>
      </c>
      <c r="D643" s="65" t="s">
        <v>702</v>
      </c>
      <c r="E643" s="72">
        <v>83224.19</v>
      </c>
    </row>
    <row r="644" spans="1:5" s="18" customFormat="1" x14ac:dyDescent="0.25">
      <c r="A644" s="138"/>
      <c r="B644" s="139"/>
      <c r="C644" s="65" t="s">
        <v>3</v>
      </c>
      <c r="D644" s="65" t="s">
        <v>703</v>
      </c>
      <c r="E644" s="72">
        <v>82636.02</v>
      </c>
    </row>
    <row r="645" spans="1:5" s="18" customFormat="1" x14ac:dyDescent="0.25">
      <c r="A645" s="153">
        <f>MAX(A$3:A644)+1</f>
        <v>178</v>
      </c>
      <c r="B645" s="139" t="s">
        <v>803</v>
      </c>
      <c r="C645" s="65" t="s">
        <v>1</v>
      </c>
      <c r="D645" s="65" t="s">
        <v>804</v>
      </c>
      <c r="E645" s="72">
        <v>76883.740000000005</v>
      </c>
    </row>
    <row r="646" spans="1:5" s="18" customFormat="1" x14ac:dyDescent="0.25">
      <c r="A646" s="154"/>
      <c r="B646" s="139"/>
      <c r="C646" s="65" t="s">
        <v>5</v>
      </c>
      <c r="D646" s="65" t="s">
        <v>805</v>
      </c>
      <c r="E646" s="72">
        <v>60328.89</v>
      </c>
    </row>
    <row r="647" spans="1:5" s="18" customFormat="1" x14ac:dyDescent="0.25">
      <c r="A647" s="154"/>
      <c r="B647" s="139"/>
      <c r="C647" s="65" t="s">
        <v>5</v>
      </c>
      <c r="D647" s="65" t="s">
        <v>806</v>
      </c>
      <c r="E647" s="72">
        <v>76614</v>
      </c>
    </row>
    <row r="648" spans="1:5" s="18" customFormat="1" x14ac:dyDescent="0.25">
      <c r="A648" s="155"/>
      <c r="B648" s="139"/>
      <c r="C648" s="65" t="s">
        <v>3</v>
      </c>
      <c r="D648" s="65" t="s">
        <v>807</v>
      </c>
      <c r="E648" s="72">
        <v>67249.56</v>
      </c>
    </row>
    <row r="649" spans="1:5" s="18" customFormat="1" x14ac:dyDescent="0.25">
      <c r="A649" s="153">
        <f>MAX(A$3:A648)+1</f>
        <v>179</v>
      </c>
      <c r="B649" s="139" t="s">
        <v>808</v>
      </c>
      <c r="C649" s="65" t="s">
        <v>1</v>
      </c>
      <c r="D649" s="65" t="s">
        <v>809</v>
      </c>
      <c r="E649" s="72">
        <v>73273.919999999998</v>
      </c>
    </row>
    <row r="650" spans="1:5" s="18" customFormat="1" x14ac:dyDescent="0.25">
      <c r="A650" s="154"/>
      <c r="B650" s="139"/>
      <c r="C650" s="65" t="s">
        <v>3</v>
      </c>
      <c r="D650" s="65" t="s">
        <v>810</v>
      </c>
      <c r="E650" s="72">
        <v>55561.71</v>
      </c>
    </row>
    <row r="651" spans="1:5" s="18" customFormat="1" x14ac:dyDescent="0.25">
      <c r="A651" s="155"/>
      <c r="B651" s="139"/>
      <c r="C651" s="65" t="s">
        <v>5</v>
      </c>
      <c r="D651" s="65" t="s">
        <v>811</v>
      </c>
      <c r="E651" s="72">
        <v>58323.11</v>
      </c>
    </row>
    <row r="652" spans="1:5" s="18" customFormat="1" x14ac:dyDescent="0.25">
      <c r="A652" s="153">
        <f>MAX(A$3:A651)+1</f>
        <v>180</v>
      </c>
      <c r="B652" s="139" t="s">
        <v>812</v>
      </c>
      <c r="C652" s="65" t="s">
        <v>1</v>
      </c>
      <c r="D652" s="65" t="s">
        <v>813</v>
      </c>
      <c r="E652" s="72">
        <v>78913.78</v>
      </c>
    </row>
    <row r="653" spans="1:5" s="18" customFormat="1" x14ac:dyDescent="0.25">
      <c r="A653" s="154"/>
      <c r="B653" s="139"/>
      <c r="C653" s="65" t="s">
        <v>3</v>
      </c>
      <c r="D653" s="65" t="s">
        <v>814</v>
      </c>
      <c r="E653" s="72">
        <v>58406.05</v>
      </c>
    </row>
    <row r="654" spans="1:5" s="18" customFormat="1" x14ac:dyDescent="0.25">
      <c r="A654" s="155"/>
      <c r="B654" s="139"/>
      <c r="C654" s="65" t="s">
        <v>3</v>
      </c>
      <c r="D654" s="65" t="s">
        <v>815</v>
      </c>
      <c r="E654" s="72">
        <v>43908.54</v>
      </c>
    </row>
    <row r="655" spans="1:5" s="18" customFormat="1" x14ac:dyDescent="0.25">
      <c r="A655" s="153">
        <f>MAX(A$3:A654)+1</f>
        <v>181</v>
      </c>
      <c r="B655" s="139" t="s">
        <v>816</v>
      </c>
      <c r="C655" s="65" t="s">
        <v>1</v>
      </c>
      <c r="D655" s="65" t="s">
        <v>817</v>
      </c>
      <c r="E655" s="72">
        <v>75586.990000000005</v>
      </c>
    </row>
    <row r="656" spans="1:5" s="18" customFormat="1" x14ac:dyDescent="0.25">
      <c r="A656" s="154"/>
      <c r="B656" s="139"/>
      <c r="C656" s="65" t="s">
        <v>3</v>
      </c>
      <c r="D656" s="65" t="s">
        <v>818</v>
      </c>
      <c r="E656" s="72">
        <v>53380.51</v>
      </c>
    </row>
    <row r="657" spans="1:96" s="18" customFormat="1" x14ac:dyDescent="0.25">
      <c r="A657" s="155"/>
      <c r="B657" s="139"/>
      <c r="C657" s="65" t="s">
        <v>3</v>
      </c>
      <c r="D657" s="65" t="s">
        <v>819</v>
      </c>
      <c r="E657" s="72">
        <v>46591.49</v>
      </c>
    </row>
    <row r="658" spans="1:96" s="46" customFormat="1" x14ac:dyDescent="0.25">
      <c r="A658" s="153">
        <f>MAX(A$3:A657)+1</f>
        <v>182</v>
      </c>
      <c r="B658" s="139" t="s">
        <v>852</v>
      </c>
      <c r="C658" s="65" t="s">
        <v>1</v>
      </c>
      <c r="D658" s="65" t="s">
        <v>855</v>
      </c>
      <c r="E658" s="72">
        <v>106997.33</v>
      </c>
    </row>
    <row r="659" spans="1:96" s="46" customFormat="1" x14ac:dyDescent="0.25">
      <c r="A659" s="154"/>
      <c r="B659" s="139"/>
      <c r="C659" s="65" t="s">
        <v>3</v>
      </c>
      <c r="D659" s="65" t="s">
        <v>856</v>
      </c>
      <c r="E659" s="72">
        <v>54238.51</v>
      </c>
    </row>
    <row r="660" spans="1:96" s="46" customFormat="1" x14ac:dyDescent="0.25">
      <c r="A660" s="154"/>
      <c r="B660" s="139"/>
      <c r="C660" s="65" t="s">
        <v>3</v>
      </c>
      <c r="D660" s="65" t="s">
        <v>853</v>
      </c>
      <c r="E660" s="72">
        <v>34552.89</v>
      </c>
    </row>
    <row r="661" spans="1:96" s="46" customFormat="1" x14ac:dyDescent="0.25">
      <c r="A661" s="155"/>
      <c r="B661" s="139"/>
      <c r="C661" s="65" t="s">
        <v>4</v>
      </c>
      <c r="D661" s="65" t="s">
        <v>854</v>
      </c>
      <c r="E661" s="72">
        <v>59202.59</v>
      </c>
    </row>
    <row r="662" spans="1:96" s="46" customFormat="1" ht="26.45" customHeight="1" x14ac:dyDescent="0.25">
      <c r="A662" s="153">
        <f>MAX(A$3:A661)+1</f>
        <v>183</v>
      </c>
      <c r="B662" s="139" t="s">
        <v>857</v>
      </c>
      <c r="C662" s="65" t="s">
        <v>1</v>
      </c>
      <c r="D662" s="65" t="s">
        <v>858</v>
      </c>
      <c r="E662" s="20">
        <v>90348.13</v>
      </c>
    </row>
    <row r="663" spans="1:96" s="46" customFormat="1" x14ac:dyDescent="0.25">
      <c r="A663" s="155"/>
      <c r="B663" s="139"/>
      <c r="C663" s="65" t="s">
        <v>3</v>
      </c>
      <c r="D663" s="65" t="s">
        <v>859</v>
      </c>
      <c r="E663" s="20">
        <v>36523.360000000001</v>
      </c>
      <c r="F663" s="48"/>
      <c r="G663" s="48"/>
      <c r="H663" s="48"/>
      <c r="I663" s="48"/>
      <c r="J663" s="48"/>
      <c r="K663" s="48"/>
      <c r="L663" s="48"/>
      <c r="M663" s="48"/>
      <c r="N663" s="48"/>
      <c r="O663" s="48"/>
      <c r="P663" s="48"/>
      <c r="Q663" s="48"/>
      <c r="R663" s="48"/>
      <c r="S663" s="48"/>
      <c r="T663" s="48"/>
      <c r="U663" s="48"/>
      <c r="V663" s="48"/>
      <c r="W663" s="48"/>
      <c r="X663" s="48"/>
      <c r="Y663" s="48"/>
      <c r="Z663" s="48"/>
      <c r="AA663" s="48"/>
      <c r="AB663" s="48"/>
      <c r="AC663" s="48"/>
      <c r="AD663" s="48"/>
      <c r="AE663" s="48"/>
      <c r="AF663" s="48"/>
      <c r="AG663" s="48"/>
      <c r="AH663" s="48"/>
      <c r="AI663" s="48"/>
      <c r="AJ663" s="48"/>
      <c r="AK663" s="48"/>
      <c r="AL663" s="48"/>
      <c r="AM663" s="48"/>
      <c r="AN663" s="48"/>
      <c r="AO663" s="48"/>
      <c r="AP663" s="48"/>
      <c r="AQ663" s="48"/>
      <c r="AR663" s="48"/>
      <c r="AS663" s="48"/>
      <c r="AT663" s="48"/>
      <c r="AU663" s="48"/>
      <c r="AV663" s="48"/>
      <c r="AW663" s="48"/>
      <c r="AX663" s="48"/>
      <c r="AY663" s="48"/>
      <c r="AZ663" s="48"/>
      <c r="BA663" s="48"/>
      <c r="BB663" s="48"/>
      <c r="BC663" s="48"/>
      <c r="BD663" s="48"/>
      <c r="BE663" s="48"/>
      <c r="BF663" s="48"/>
      <c r="BG663" s="48"/>
      <c r="BH663" s="48"/>
      <c r="BI663" s="48"/>
      <c r="BJ663" s="48"/>
      <c r="BK663" s="48"/>
      <c r="BL663" s="48"/>
      <c r="BM663" s="48"/>
      <c r="BN663" s="48"/>
      <c r="BO663" s="48"/>
      <c r="BP663" s="48"/>
      <c r="BQ663" s="48"/>
      <c r="BR663" s="48"/>
      <c r="BS663" s="48"/>
      <c r="BT663" s="48"/>
      <c r="BU663" s="48"/>
      <c r="BV663" s="48"/>
      <c r="BW663" s="48"/>
      <c r="BX663" s="48"/>
      <c r="BY663" s="48"/>
      <c r="BZ663" s="48"/>
      <c r="CA663" s="48"/>
      <c r="CB663" s="48"/>
      <c r="CC663" s="48"/>
      <c r="CD663" s="48"/>
      <c r="CE663" s="48"/>
      <c r="CF663" s="48"/>
      <c r="CG663" s="48"/>
      <c r="CH663" s="48"/>
      <c r="CI663" s="48"/>
      <c r="CJ663" s="48"/>
      <c r="CK663" s="48"/>
      <c r="CL663" s="48"/>
      <c r="CM663" s="48"/>
      <c r="CN663" s="48"/>
      <c r="CO663" s="48"/>
      <c r="CP663" s="48"/>
      <c r="CQ663" s="48"/>
      <c r="CR663" s="48"/>
    </row>
    <row r="664" spans="1:96" s="46" customFormat="1" ht="15" customHeight="1" x14ac:dyDescent="0.25">
      <c r="A664" s="153">
        <f>MAX(A$3:A663)+1</f>
        <v>184</v>
      </c>
      <c r="B664" s="139" t="s">
        <v>860</v>
      </c>
      <c r="C664" s="65" t="s">
        <v>1</v>
      </c>
      <c r="D664" s="65" t="s">
        <v>863</v>
      </c>
      <c r="E664" s="10">
        <v>100971</v>
      </c>
    </row>
    <row r="665" spans="1:96" s="46" customFormat="1" ht="15" customHeight="1" x14ac:dyDescent="0.25">
      <c r="A665" s="154"/>
      <c r="B665" s="139"/>
      <c r="C665" s="65" t="s">
        <v>3</v>
      </c>
      <c r="D665" s="65" t="s">
        <v>861</v>
      </c>
      <c r="E665" s="10">
        <v>70471</v>
      </c>
    </row>
    <row r="666" spans="1:96" s="46" customFormat="1" x14ac:dyDescent="0.25">
      <c r="A666" s="155"/>
      <c r="B666" s="139"/>
      <c r="C666" s="65" t="s">
        <v>3</v>
      </c>
      <c r="D666" s="65" t="s">
        <v>862</v>
      </c>
      <c r="E666" s="10">
        <v>47148</v>
      </c>
    </row>
    <row r="667" spans="1:96" s="46" customFormat="1" x14ac:dyDescent="0.25">
      <c r="A667" s="153">
        <f>MAX(A$3:A666)+1</f>
        <v>185</v>
      </c>
      <c r="B667" s="139" t="s">
        <v>864</v>
      </c>
      <c r="C667" s="65" t="s">
        <v>1</v>
      </c>
      <c r="D667" s="65" t="s">
        <v>865</v>
      </c>
      <c r="E667" s="72">
        <v>88535.7</v>
      </c>
    </row>
    <row r="668" spans="1:96" s="46" customFormat="1" x14ac:dyDescent="0.25">
      <c r="A668" s="154"/>
      <c r="B668" s="139"/>
      <c r="C668" s="65" t="s">
        <v>764</v>
      </c>
      <c r="D668" s="65" t="s">
        <v>866</v>
      </c>
      <c r="E668" s="72">
        <v>55859.1</v>
      </c>
    </row>
    <row r="669" spans="1:96" s="46" customFormat="1" x14ac:dyDescent="0.25">
      <c r="A669" s="154"/>
      <c r="B669" s="139"/>
      <c r="C669" s="65" t="s">
        <v>5</v>
      </c>
      <c r="D669" s="65" t="s">
        <v>867</v>
      </c>
      <c r="E669" s="72">
        <v>96004.2</v>
      </c>
    </row>
    <row r="670" spans="1:96" s="46" customFormat="1" x14ac:dyDescent="0.25">
      <c r="A670" s="154"/>
      <c r="B670" s="139"/>
      <c r="C670" s="65" t="s">
        <v>764</v>
      </c>
      <c r="D670" s="65" t="s">
        <v>868</v>
      </c>
      <c r="E670" s="72">
        <v>55650.74</v>
      </c>
    </row>
    <row r="671" spans="1:96" s="46" customFormat="1" x14ac:dyDescent="0.25">
      <c r="A671" s="155"/>
      <c r="B671" s="139"/>
      <c r="C671" s="65" t="s">
        <v>4</v>
      </c>
      <c r="D671" s="65" t="s">
        <v>869</v>
      </c>
      <c r="E671" s="72">
        <v>83237.210000000006</v>
      </c>
    </row>
    <row r="672" spans="1:96" x14ac:dyDescent="0.25">
      <c r="A672" s="171">
        <f>MAX(A$3:A671)+1</f>
        <v>186</v>
      </c>
      <c r="B672" s="174" t="s">
        <v>872</v>
      </c>
      <c r="C672" s="71" t="s">
        <v>8</v>
      </c>
      <c r="D672" s="133" t="s">
        <v>873</v>
      </c>
      <c r="E672" s="8">
        <v>80326.38</v>
      </c>
    </row>
    <row r="673" spans="1:5" x14ac:dyDescent="0.25">
      <c r="A673" s="172"/>
      <c r="B673" s="174"/>
      <c r="C673" s="71" t="s">
        <v>9</v>
      </c>
      <c r="D673" s="133" t="s">
        <v>874</v>
      </c>
      <c r="E673" s="8">
        <v>41639.660000000003</v>
      </c>
    </row>
    <row r="674" spans="1:5" x14ac:dyDescent="0.25">
      <c r="A674" s="172"/>
      <c r="B674" s="174"/>
      <c r="C674" s="71" t="s">
        <v>9</v>
      </c>
      <c r="D674" s="133" t="s">
        <v>875</v>
      </c>
      <c r="E674" s="8">
        <v>51775.73</v>
      </c>
    </row>
    <row r="675" spans="1:5" x14ac:dyDescent="0.25">
      <c r="A675" s="172"/>
      <c r="B675" s="174"/>
      <c r="C675" s="71" t="s">
        <v>9</v>
      </c>
      <c r="D675" s="133" t="s">
        <v>876</v>
      </c>
      <c r="E675" s="8">
        <v>63782.28</v>
      </c>
    </row>
    <row r="676" spans="1:5" x14ac:dyDescent="0.25">
      <c r="A676" s="173"/>
      <c r="B676" s="174"/>
      <c r="C676" s="71" t="s">
        <v>4</v>
      </c>
      <c r="D676" s="133" t="s">
        <v>877</v>
      </c>
      <c r="E676" s="8">
        <v>43327.41</v>
      </c>
    </row>
    <row r="677" spans="1:5" x14ac:dyDescent="0.25">
      <c r="A677" s="167">
        <f>MAX(A$3:A676)+1</f>
        <v>187</v>
      </c>
      <c r="B677" s="170" t="s">
        <v>878</v>
      </c>
      <c r="C677" s="71" t="s">
        <v>1</v>
      </c>
      <c r="D677" s="133" t="s">
        <v>879</v>
      </c>
      <c r="E677" s="8">
        <v>103589.25</v>
      </c>
    </row>
    <row r="678" spans="1:5" x14ac:dyDescent="0.25">
      <c r="A678" s="168"/>
      <c r="B678" s="170"/>
      <c r="C678" s="71" t="s">
        <v>3</v>
      </c>
      <c r="D678" s="133" t="s">
        <v>880</v>
      </c>
      <c r="E678" s="8">
        <v>78280.5</v>
      </c>
    </row>
    <row r="679" spans="1:5" x14ac:dyDescent="0.25">
      <c r="A679" s="168"/>
      <c r="B679" s="170"/>
      <c r="C679" s="71" t="s">
        <v>3</v>
      </c>
      <c r="D679" s="133" t="s">
        <v>881</v>
      </c>
      <c r="E679" s="8">
        <v>63241.88</v>
      </c>
    </row>
    <row r="680" spans="1:5" x14ac:dyDescent="0.25">
      <c r="A680" s="168"/>
      <c r="B680" s="170"/>
      <c r="C680" s="71" t="s">
        <v>3</v>
      </c>
      <c r="D680" s="133" t="s">
        <v>882</v>
      </c>
      <c r="E680" s="8">
        <v>62478.23</v>
      </c>
    </row>
    <row r="681" spans="1:5" x14ac:dyDescent="0.25">
      <c r="A681" s="168"/>
      <c r="B681" s="170"/>
      <c r="C681" s="71" t="s">
        <v>3</v>
      </c>
      <c r="D681" s="133" t="s">
        <v>883</v>
      </c>
      <c r="E681" s="8">
        <v>80670.61</v>
      </c>
    </row>
    <row r="682" spans="1:5" x14ac:dyDescent="0.25">
      <c r="A682" s="169"/>
      <c r="B682" s="170"/>
      <c r="C682" s="71" t="s">
        <v>4</v>
      </c>
      <c r="D682" s="133" t="s">
        <v>884</v>
      </c>
      <c r="E682" s="8">
        <v>72369.8</v>
      </c>
    </row>
    <row r="683" spans="1:5" x14ac:dyDescent="0.25">
      <c r="A683" s="167">
        <f>MAX(A$3:A682)+1</f>
        <v>188</v>
      </c>
      <c r="B683" s="170" t="s">
        <v>885</v>
      </c>
      <c r="C683" s="71" t="s">
        <v>3</v>
      </c>
      <c r="D683" s="133" t="s">
        <v>886</v>
      </c>
      <c r="E683" s="8">
        <v>85992.21</v>
      </c>
    </row>
    <row r="684" spans="1:5" x14ac:dyDescent="0.25">
      <c r="A684" s="168"/>
      <c r="B684" s="170"/>
      <c r="C684" s="71" t="s">
        <v>3</v>
      </c>
      <c r="D684" s="133" t="s">
        <v>887</v>
      </c>
      <c r="E684" s="8">
        <v>78954.27</v>
      </c>
    </row>
    <row r="685" spans="1:5" x14ac:dyDescent="0.25">
      <c r="A685" s="168"/>
      <c r="B685" s="170"/>
      <c r="C685" s="71" t="s">
        <v>3</v>
      </c>
      <c r="D685" s="133" t="s">
        <v>888</v>
      </c>
      <c r="E685" s="8">
        <v>78728.55</v>
      </c>
    </row>
    <row r="686" spans="1:5" x14ac:dyDescent="0.25">
      <c r="A686" s="169"/>
      <c r="B686" s="170"/>
      <c r="C686" s="71" t="s">
        <v>4</v>
      </c>
      <c r="D686" s="133" t="s">
        <v>889</v>
      </c>
      <c r="E686" s="8">
        <v>73835.62</v>
      </c>
    </row>
    <row r="687" spans="1:5" x14ac:dyDescent="0.25">
      <c r="A687" s="167">
        <f>MAX(A$3:A686)+1</f>
        <v>189</v>
      </c>
      <c r="B687" s="170" t="s">
        <v>890</v>
      </c>
      <c r="C687" s="71" t="s">
        <v>1</v>
      </c>
      <c r="D687" s="133" t="s">
        <v>891</v>
      </c>
      <c r="E687" s="8">
        <v>90675</v>
      </c>
    </row>
    <row r="688" spans="1:5" x14ac:dyDescent="0.25">
      <c r="A688" s="168"/>
      <c r="B688" s="170"/>
      <c r="C688" s="71" t="s">
        <v>4</v>
      </c>
      <c r="D688" s="133" t="s">
        <v>892</v>
      </c>
      <c r="E688" s="8">
        <v>84019</v>
      </c>
    </row>
    <row r="689" spans="1:5" x14ac:dyDescent="0.25">
      <c r="A689" s="168"/>
      <c r="B689" s="170"/>
      <c r="C689" s="71" t="s">
        <v>3</v>
      </c>
      <c r="D689" s="133" t="s">
        <v>893</v>
      </c>
      <c r="E689" s="8">
        <v>64134</v>
      </c>
    </row>
    <row r="690" spans="1:5" x14ac:dyDescent="0.25">
      <c r="A690" s="168"/>
      <c r="B690" s="170"/>
      <c r="C690" s="71" t="s">
        <v>3</v>
      </c>
      <c r="D690" s="133" t="s">
        <v>894</v>
      </c>
      <c r="E690" s="8">
        <v>73381</v>
      </c>
    </row>
    <row r="691" spans="1:5" x14ac:dyDescent="0.25">
      <c r="A691" s="168"/>
      <c r="B691" s="170"/>
      <c r="C691" s="71" t="s">
        <v>3</v>
      </c>
      <c r="D691" s="133" t="s">
        <v>895</v>
      </c>
      <c r="E691" s="8">
        <v>43705</v>
      </c>
    </row>
    <row r="692" spans="1:5" x14ac:dyDescent="0.25">
      <c r="A692" s="168"/>
      <c r="B692" s="170"/>
      <c r="C692" s="71" t="s">
        <v>3</v>
      </c>
      <c r="D692" s="133" t="s">
        <v>896</v>
      </c>
      <c r="E692" s="8">
        <v>52802</v>
      </c>
    </row>
    <row r="693" spans="1:5" x14ac:dyDescent="0.25">
      <c r="A693" s="169"/>
      <c r="B693" s="170"/>
      <c r="C693" s="71" t="s">
        <v>3</v>
      </c>
      <c r="D693" s="133" t="s">
        <v>897</v>
      </c>
      <c r="E693" s="8">
        <v>77009</v>
      </c>
    </row>
    <row r="694" spans="1:5" x14ac:dyDescent="0.25">
      <c r="A694" s="171">
        <f>MAX(A$3:A693)+1</f>
        <v>190</v>
      </c>
      <c r="B694" s="174" t="s">
        <v>898</v>
      </c>
      <c r="C694" s="71" t="s">
        <v>1</v>
      </c>
      <c r="D694" s="133" t="s">
        <v>899</v>
      </c>
      <c r="E694" s="8">
        <v>145251</v>
      </c>
    </row>
    <row r="695" spans="1:5" x14ac:dyDescent="0.25">
      <c r="A695" s="172"/>
      <c r="B695" s="174"/>
      <c r="C695" s="71" t="s">
        <v>4</v>
      </c>
      <c r="D695" s="133" t="s">
        <v>900</v>
      </c>
      <c r="E695" s="8">
        <v>83853</v>
      </c>
    </row>
    <row r="696" spans="1:5" x14ac:dyDescent="0.25">
      <c r="A696" s="172"/>
      <c r="B696" s="174"/>
      <c r="C696" s="71" t="s">
        <v>3</v>
      </c>
      <c r="D696" s="133" t="s">
        <v>901</v>
      </c>
      <c r="E696" s="8">
        <v>65621</v>
      </c>
    </row>
    <row r="697" spans="1:5" x14ac:dyDescent="0.25">
      <c r="A697" s="172"/>
      <c r="B697" s="174"/>
      <c r="C697" s="71" t="s">
        <v>3</v>
      </c>
      <c r="D697" s="133" t="s">
        <v>902</v>
      </c>
      <c r="E697" s="8">
        <v>82147</v>
      </c>
    </row>
    <row r="698" spans="1:5" x14ac:dyDescent="0.25">
      <c r="A698" s="172"/>
      <c r="B698" s="174"/>
      <c r="C698" s="71" t="s">
        <v>3</v>
      </c>
      <c r="D698" s="133" t="s">
        <v>903</v>
      </c>
      <c r="E698" s="8">
        <v>60917</v>
      </c>
    </row>
    <row r="699" spans="1:5" x14ac:dyDescent="0.25">
      <c r="A699" s="172"/>
      <c r="B699" s="174"/>
      <c r="C699" s="71" t="s">
        <v>3</v>
      </c>
      <c r="D699" s="133" t="s">
        <v>904</v>
      </c>
      <c r="E699" s="8">
        <v>89590</v>
      </c>
    </row>
    <row r="700" spans="1:5" x14ac:dyDescent="0.25">
      <c r="A700" s="172"/>
      <c r="B700" s="174"/>
      <c r="C700" s="71" t="s">
        <v>3</v>
      </c>
      <c r="D700" s="133" t="s">
        <v>905</v>
      </c>
      <c r="E700" s="8">
        <v>83548</v>
      </c>
    </row>
    <row r="701" spans="1:5" x14ac:dyDescent="0.25">
      <c r="A701" s="172"/>
      <c r="B701" s="174"/>
      <c r="C701" s="71" t="s">
        <v>3</v>
      </c>
      <c r="D701" s="133" t="s">
        <v>906</v>
      </c>
      <c r="E701" s="8">
        <v>99772</v>
      </c>
    </row>
    <row r="702" spans="1:5" x14ac:dyDescent="0.25">
      <c r="A702" s="172"/>
      <c r="B702" s="174"/>
      <c r="C702" s="71" t="s">
        <v>3</v>
      </c>
      <c r="D702" s="133" t="s">
        <v>907</v>
      </c>
      <c r="E702" s="8">
        <v>84507</v>
      </c>
    </row>
    <row r="703" spans="1:5" x14ac:dyDescent="0.25">
      <c r="A703" s="173"/>
      <c r="B703" s="174"/>
      <c r="C703" s="71" t="s">
        <v>3</v>
      </c>
      <c r="D703" s="133" t="s">
        <v>908</v>
      </c>
      <c r="E703" s="8">
        <v>63556</v>
      </c>
    </row>
    <row r="704" spans="1:5" x14ac:dyDescent="0.25">
      <c r="A704" s="167">
        <f>MAX(A$3:A703)+1</f>
        <v>191</v>
      </c>
      <c r="B704" s="170" t="s">
        <v>909</v>
      </c>
      <c r="C704" s="71" t="s">
        <v>1</v>
      </c>
      <c r="D704" s="133" t="s">
        <v>910</v>
      </c>
      <c r="E704" s="8">
        <v>129344.51</v>
      </c>
    </row>
    <row r="705" spans="1:5" x14ac:dyDescent="0.25">
      <c r="A705" s="168"/>
      <c r="B705" s="170"/>
      <c r="C705" s="71" t="s">
        <v>3</v>
      </c>
      <c r="D705" s="133" t="s">
        <v>911</v>
      </c>
      <c r="E705" s="8">
        <v>111736.58</v>
      </c>
    </row>
    <row r="706" spans="1:5" x14ac:dyDescent="0.25">
      <c r="A706" s="168"/>
      <c r="B706" s="170"/>
      <c r="C706" s="71" t="s">
        <v>3</v>
      </c>
      <c r="D706" s="133" t="s">
        <v>912</v>
      </c>
      <c r="E706" s="8">
        <v>59216.63</v>
      </c>
    </row>
    <row r="707" spans="1:5" x14ac:dyDescent="0.25">
      <c r="A707" s="168"/>
      <c r="B707" s="170"/>
      <c r="C707" s="71" t="s">
        <v>3</v>
      </c>
      <c r="D707" s="133" t="s">
        <v>913</v>
      </c>
      <c r="E707" s="8">
        <v>80053.45</v>
      </c>
    </row>
    <row r="708" spans="1:5" x14ac:dyDescent="0.25">
      <c r="A708" s="168"/>
      <c r="B708" s="170"/>
      <c r="C708" s="71" t="s">
        <v>3</v>
      </c>
      <c r="D708" s="133" t="s">
        <v>914</v>
      </c>
      <c r="E708" s="8">
        <v>95245.45</v>
      </c>
    </row>
    <row r="709" spans="1:5" x14ac:dyDescent="0.25">
      <c r="A709" s="168"/>
      <c r="B709" s="170"/>
      <c r="C709" s="71" t="s">
        <v>3</v>
      </c>
      <c r="D709" s="133" t="s">
        <v>915</v>
      </c>
      <c r="E709" s="8">
        <v>121529.44</v>
      </c>
    </row>
    <row r="710" spans="1:5" x14ac:dyDescent="0.25">
      <c r="A710" s="168"/>
      <c r="B710" s="170"/>
      <c r="C710" s="71" t="s">
        <v>3</v>
      </c>
      <c r="D710" s="133" t="s">
        <v>916</v>
      </c>
      <c r="E710" s="8">
        <v>90628.37</v>
      </c>
    </row>
    <row r="711" spans="1:5" x14ac:dyDescent="0.25">
      <c r="A711" s="168"/>
      <c r="B711" s="170"/>
      <c r="C711" s="71" t="s">
        <v>3</v>
      </c>
      <c r="D711" s="133" t="s">
        <v>862</v>
      </c>
      <c r="E711" s="8">
        <v>112166.48</v>
      </c>
    </row>
    <row r="712" spans="1:5" x14ac:dyDescent="0.25">
      <c r="A712" s="169"/>
      <c r="B712" s="170"/>
      <c r="C712" s="71" t="s">
        <v>4</v>
      </c>
      <c r="D712" s="133" t="s">
        <v>917</v>
      </c>
      <c r="E712" s="8">
        <v>93394.4</v>
      </c>
    </row>
    <row r="713" spans="1:5" x14ac:dyDescent="0.25">
      <c r="A713" s="171">
        <f>MAX(A$3:A712)+1</f>
        <v>192</v>
      </c>
      <c r="B713" s="174" t="s">
        <v>918</v>
      </c>
      <c r="C713" s="71" t="s">
        <v>1</v>
      </c>
      <c r="D713" s="133" t="s">
        <v>919</v>
      </c>
      <c r="E713" s="8">
        <v>89239.46</v>
      </c>
    </row>
    <row r="714" spans="1:5" x14ac:dyDescent="0.25">
      <c r="A714" s="172"/>
      <c r="B714" s="174"/>
      <c r="C714" s="71" t="s">
        <v>3</v>
      </c>
      <c r="D714" s="133" t="s">
        <v>920</v>
      </c>
      <c r="E714" s="8">
        <v>51817.3</v>
      </c>
    </row>
    <row r="715" spans="1:5" x14ac:dyDescent="0.25">
      <c r="A715" s="172"/>
      <c r="B715" s="174"/>
      <c r="C715" s="71" t="s">
        <v>4</v>
      </c>
      <c r="D715" s="133" t="s">
        <v>921</v>
      </c>
      <c r="E715" s="8">
        <v>80035.039999999994</v>
      </c>
    </row>
    <row r="716" spans="1:5" x14ac:dyDescent="0.25">
      <c r="A716" s="172"/>
      <c r="B716" s="174"/>
      <c r="C716" s="71" t="s">
        <v>3</v>
      </c>
      <c r="D716" s="133" t="s">
        <v>922</v>
      </c>
      <c r="E716" s="8">
        <v>78348.539999999994</v>
      </c>
    </row>
    <row r="717" spans="1:5" x14ac:dyDescent="0.25">
      <c r="A717" s="172"/>
      <c r="B717" s="174"/>
      <c r="C717" s="71" t="s">
        <v>3</v>
      </c>
      <c r="D717" s="133" t="s">
        <v>923</v>
      </c>
      <c r="E717" s="8">
        <v>63598.92</v>
      </c>
    </row>
    <row r="718" spans="1:5" ht="31.5" x14ac:dyDescent="0.25">
      <c r="A718" s="173"/>
      <c r="B718" s="174"/>
      <c r="C718" s="69" t="s">
        <v>753</v>
      </c>
      <c r="D718" s="133" t="s">
        <v>924</v>
      </c>
      <c r="E718" s="8">
        <v>71473.84</v>
      </c>
    </row>
    <row r="719" spans="1:5" x14ac:dyDescent="0.25">
      <c r="A719" s="171">
        <f>MAX(A$3:A718)+1</f>
        <v>193</v>
      </c>
      <c r="B719" s="174" t="s">
        <v>925</v>
      </c>
      <c r="C719" s="71" t="s">
        <v>1</v>
      </c>
      <c r="D719" s="133" t="s">
        <v>926</v>
      </c>
      <c r="E719" s="8">
        <v>86538.86</v>
      </c>
    </row>
    <row r="720" spans="1:5" x14ac:dyDescent="0.25">
      <c r="A720" s="172"/>
      <c r="B720" s="174"/>
      <c r="C720" s="71" t="s">
        <v>3</v>
      </c>
      <c r="D720" s="133" t="s">
        <v>927</v>
      </c>
      <c r="E720" s="8">
        <v>120942.75</v>
      </c>
    </row>
    <row r="721" spans="1:5" x14ac:dyDescent="0.25">
      <c r="A721" s="172"/>
      <c r="B721" s="174"/>
      <c r="C721" s="71" t="s">
        <v>3</v>
      </c>
      <c r="D721" s="133" t="s">
        <v>928</v>
      </c>
      <c r="E721" s="8">
        <v>105136.44</v>
      </c>
    </row>
    <row r="722" spans="1:5" x14ac:dyDescent="0.25">
      <c r="A722" s="172"/>
      <c r="B722" s="174"/>
      <c r="C722" s="71" t="s">
        <v>3</v>
      </c>
      <c r="D722" s="133" t="s">
        <v>929</v>
      </c>
      <c r="E722" s="8">
        <v>94345.62</v>
      </c>
    </row>
    <row r="723" spans="1:5" x14ac:dyDescent="0.25">
      <c r="A723" s="172"/>
      <c r="B723" s="174"/>
      <c r="C723" s="71" t="s">
        <v>3</v>
      </c>
      <c r="D723" s="133" t="s">
        <v>930</v>
      </c>
      <c r="E723" s="8">
        <v>102548.79</v>
      </c>
    </row>
    <row r="724" spans="1:5" x14ac:dyDescent="0.25">
      <c r="A724" s="173"/>
      <c r="B724" s="174"/>
      <c r="C724" s="71" t="s">
        <v>4</v>
      </c>
      <c r="D724" s="133" t="s">
        <v>931</v>
      </c>
      <c r="E724" s="8">
        <v>63005.65</v>
      </c>
    </row>
    <row r="725" spans="1:5" x14ac:dyDescent="0.25">
      <c r="A725" s="167">
        <f>MAX(A$3:A724)+1</f>
        <v>194</v>
      </c>
      <c r="B725" s="170" t="s">
        <v>932</v>
      </c>
      <c r="C725" s="69" t="s">
        <v>1</v>
      </c>
      <c r="D725" s="133" t="s">
        <v>933</v>
      </c>
      <c r="E725" s="8">
        <v>153315.31</v>
      </c>
    </row>
    <row r="726" spans="1:5" x14ac:dyDescent="0.25">
      <c r="A726" s="168"/>
      <c r="B726" s="170"/>
      <c r="C726" s="69" t="s">
        <v>3</v>
      </c>
      <c r="D726" s="133" t="s">
        <v>934</v>
      </c>
      <c r="E726" s="8">
        <v>98580.99</v>
      </c>
    </row>
    <row r="727" spans="1:5" x14ac:dyDescent="0.25">
      <c r="A727" s="168"/>
      <c r="B727" s="170"/>
      <c r="C727" s="69" t="s">
        <v>3</v>
      </c>
      <c r="D727" s="133" t="s">
        <v>935</v>
      </c>
      <c r="E727" s="8">
        <v>99878.399999999994</v>
      </c>
    </row>
    <row r="728" spans="1:5" x14ac:dyDescent="0.25">
      <c r="A728" s="168"/>
      <c r="B728" s="170"/>
      <c r="C728" s="69" t="s">
        <v>3</v>
      </c>
      <c r="D728" s="133" t="s">
        <v>936</v>
      </c>
      <c r="E728" s="8">
        <v>99589.52</v>
      </c>
    </row>
    <row r="729" spans="1:5" x14ac:dyDescent="0.25">
      <c r="A729" s="169"/>
      <c r="B729" s="170"/>
      <c r="C729" s="69" t="s">
        <v>4</v>
      </c>
      <c r="D729" s="133" t="s">
        <v>188</v>
      </c>
      <c r="E729" s="8">
        <v>121493.74</v>
      </c>
    </row>
    <row r="730" spans="1:5" x14ac:dyDescent="0.25">
      <c r="A730" s="171">
        <f>MAX(A$3:A729)+1</f>
        <v>195</v>
      </c>
      <c r="B730" s="174" t="s">
        <v>937</v>
      </c>
      <c r="C730" s="71" t="s">
        <v>938</v>
      </c>
      <c r="D730" s="133" t="s">
        <v>939</v>
      </c>
      <c r="E730" s="8">
        <v>104713</v>
      </c>
    </row>
    <row r="731" spans="1:5" x14ac:dyDescent="0.25">
      <c r="A731" s="172"/>
      <c r="B731" s="174"/>
      <c r="C731" s="71" t="s">
        <v>3</v>
      </c>
      <c r="D731" s="133" t="s">
        <v>940</v>
      </c>
      <c r="E731" s="8">
        <v>86037</v>
      </c>
    </row>
    <row r="732" spans="1:5" x14ac:dyDescent="0.25">
      <c r="A732" s="172"/>
      <c r="B732" s="174"/>
      <c r="C732" s="71" t="s">
        <v>3</v>
      </c>
      <c r="D732" s="133" t="s">
        <v>941</v>
      </c>
      <c r="E732" s="8">
        <v>105821</v>
      </c>
    </row>
    <row r="733" spans="1:5" x14ac:dyDescent="0.25">
      <c r="A733" s="172"/>
      <c r="B733" s="174"/>
      <c r="C733" s="71" t="s">
        <v>3</v>
      </c>
      <c r="D733" s="133" t="s">
        <v>942</v>
      </c>
      <c r="E733" s="8">
        <v>78240</v>
      </c>
    </row>
    <row r="734" spans="1:5" x14ac:dyDescent="0.25">
      <c r="A734" s="172"/>
      <c r="B734" s="174"/>
      <c r="C734" s="71" t="s">
        <v>3</v>
      </c>
      <c r="D734" s="133" t="s">
        <v>943</v>
      </c>
      <c r="E734" s="8">
        <v>87049</v>
      </c>
    </row>
    <row r="735" spans="1:5" x14ac:dyDescent="0.25">
      <c r="A735" s="172"/>
      <c r="B735" s="174"/>
      <c r="C735" s="71" t="s">
        <v>3</v>
      </c>
      <c r="D735" s="133" t="s">
        <v>944</v>
      </c>
      <c r="E735" s="8">
        <v>84320</v>
      </c>
    </row>
    <row r="736" spans="1:5" x14ac:dyDescent="0.25">
      <c r="A736" s="173"/>
      <c r="B736" s="174"/>
      <c r="C736" s="71" t="s">
        <v>4</v>
      </c>
      <c r="D736" s="133" t="s">
        <v>945</v>
      </c>
      <c r="E736" s="8">
        <v>81092</v>
      </c>
    </row>
    <row r="737" spans="1:5" x14ac:dyDescent="0.25">
      <c r="A737" s="167">
        <f>MAX(A$3:A736)+1</f>
        <v>196</v>
      </c>
      <c r="B737" s="170" t="s">
        <v>946</v>
      </c>
      <c r="C737" s="69" t="s">
        <v>1</v>
      </c>
      <c r="D737" s="133" t="s">
        <v>947</v>
      </c>
      <c r="E737" s="10">
        <v>102405</v>
      </c>
    </row>
    <row r="738" spans="1:5" x14ac:dyDescent="0.25">
      <c r="A738" s="168"/>
      <c r="B738" s="170"/>
      <c r="C738" s="69" t="s">
        <v>3</v>
      </c>
      <c r="D738" s="133" t="s">
        <v>948</v>
      </c>
      <c r="E738" s="10">
        <v>68681</v>
      </c>
    </row>
    <row r="739" spans="1:5" x14ac:dyDescent="0.25">
      <c r="A739" s="168"/>
      <c r="B739" s="170"/>
      <c r="C739" s="69" t="s">
        <v>3</v>
      </c>
      <c r="D739" s="133" t="s">
        <v>949</v>
      </c>
      <c r="E739" s="10">
        <v>84896</v>
      </c>
    </row>
    <row r="740" spans="1:5" x14ac:dyDescent="0.25">
      <c r="A740" s="168"/>
      <c r="B740" s="170"/>
      <c r="C740" s="69" t="s">
        <v>3</v>
      </c>
      <c r="D740" s="133" t="s">
        <v>950</v>
      </c>
      <c r="E740" s="10">
        <v>54307</v>
      </c>
    </row>
    <row r="741" spans="1:5" x14ac:dyDescent="0.25">
      <c r="A741" s="168"/>
      <c r="B741" s="170"/>
      <c r="C741" s="69" t="s">
        <v>3</v>
      </c>
      <c r="D741" s="133" t="s">
        <v>951</v>
      </c>
      <c r="E741" s="10">
        <v>56443</v>
      </c>
    </row>
    <row r="742" spans="1:5" x14ac:dyDescent="0.25">
      <c r="A742" s="169"/>
      <c r="B742" s="170"/>
      <c r="C742" s="69" t="s">
        <v>4</v>
      </c>
      <c r="D742" s="133" t="s">
        <v>952</v>
      </c>
      <c r="E742" s="10">
        <v>73774</v>
      </c>
    </row>
    <row r="743" spans="1:5" x14ac:dyDescent="0.25">
      <c r="A743" s="167">
        <f>MAX(A$3:A742)+1</f>
        <v>197</v>
      </c>
      <c r="B743" s="170" t="s">
        <v>953</v>
      </c>
      <c r="C743" s="71" t="s">
        <v>2</v>
      </c>
      <c r="D743" s="133" t="s">
        <v>954</v>
      </c>
      <c r="E743" s="8">
        <v>89159.85</v>
      </c>
    </row>
    <row r="744" spans="1:5" x14ac:dyDescent="0.25">
      <c r="A744" s="168"/>
      <c r="B744" s="170"/>
      <c r="C744" s="71" t="s">
        <v>3</v>
      </c>
      <c r="D744" s="133" t="s">
        <v>955</v>
      </c>
      <c r="E744" s="8">
        <v>106076.03</v>
      </c>
    </row>
    <row r="745" spans="1:5" x14ac:dyDescent="0.25">
      <c r="A745" s="168"/>
      <c r="B745" s="170"/>
      <c r="C745" s="71" t="s">
        <v>3</v>
      </c>
      <c r="D745" s="133" t="s">
        <v>956</v>
      </c>
      <c r="E745" s="8">
        <v>104706.85</v>
      </c>
    </row>
    <row r="746" spans="1:5" x14ac:dyDescent="0.25">
      <c r="A746" s="168"/>
      <c r="B746" s="170"/>
      <c r="C746" s="71" t="s">
        <v>3</v>
      </c>
      <c r="D746" s="133" t="s">
        <v>957</v>
      </c>
      <c r="E746" s="8">
        <v>103189.47</v>
      </c>
    </row>
    <row r="747" spans="1:5" x14ac:dyDescent="0.25">
      <c r="A747" s="168"/>
      <c r="B747" s="170"/>
      <c r="C747" s="71" t="s">
        <v>3</v>
      </c>
      <c r="D747" s="133" t="s">
        <v>958</v>
      </c>
      <c r="E747" s="8">
        <v>87504.22</v>
      </c>
    </row>
    <row r="748" spans="1:5" x14ac:dyDescent="0.25">
      <c r="A748" s="168"/>
      <c r="B748" s="170"/>
      <c r="C748" s="71" t="s">
        <v>3</v>
      </c>
      <c r="D748" s="133" t="s">
        <v>959</v>
      </c>
      <c r="E748" s="8">
        <v>70974.44</v>
      </c>
    </row>
    <row r="749" spans="1:5" x14ac:dyDescent="0.25">
      <c r="A749" s="169"/>
      <c r="B749" s="170"/>
      <c r="C749" s="71" t="s">
        <v>4</v>
      </c>
      <c r="D749" s="133" t="s">
        <v>960</v>
      </c>
      <c r="E749" s="8">
        <v>109406.33</v>
      </c>
    </row>
    <row r="750" spans="1:5" x14ac:dyDescent="0.25">
      <c r="A750" s="167">
        <f>MAX(A$3:A749)+1</f>
        <v>198</v>
      </c>
      <c r="B750" s="170" t="s">
        <v>961</v>
      </c>
      <c r="C750" s="71" t="s">
        <v>1</v>
      </c>
      <c r="D750" s="133" t="s">
        <v>962</v>
      </c>
      <c r="E750" s="8">
        <v>128145.59</v>
      </c>
    </row>
    <row r="751" spans="1:5" x14ac:dyDescent="0.25">
      <c r="A751" s="168"/>
      <c r="B751" s="170"/>
      <c r="C751" s="71" t="s">
        <v>4</v>
      </c>
      <c r="D751" s="133" t="s">
        <v>963</v>
      </c>
      <c r="E751" s="8">
        <v>88511.76</v>
      </c>
    </row>
    <row r="752" spans="1:5" x14ac:dyDescent="0.25">
      <c r="A752" s="168"/>
      <c r="B752" s="170"/>
      <c r="C752" s="71" t="s">
        <v>3</v>
      </c>
      <c r="D752" s="133" t="s">
        <v>964</v>
      </c>
      <c r="E752" s="8">
        <v>67528.789999999994</v>
      </c>
    </row>
    <row r="753" spans="1:5" x14ac:dyDescent="0.25">
      <c r="A753" s="168"/>
      <c r="B753" s="170"/>
      <c r="C753" s="71" t="s">
        <v>3</v>
      </c>
      <c r="D753" s="133" t="s">
        <v>965</v>
      </c>
      <c r="E753" s="8">
        <v>92906.61</v>
      </c>
    </row>
    <row r="754" spans="1:5" x14ac:dyDescent="0.25">
      <c r="A754" s="168"/>
      <c r="B754" s="170"/>
      <c r="C754" s="71" t="s">
        <v>3</v>
      </c>
      <c r="D754" s="133" t="s">
        <v>966</v>
      </c>
      <c r="E754" s="8">
        <v>80328.070000000007</v>
      </c>
    </row>
    <row r="755" spans="1:5" x14ac:dyDescent="0.25">
      <c r="A755" s="168"/>
      <c r="B755" s="170"/>
      <c r="C755" s="71" t="s">
        <v>3</v>
      </c>
      <c r="D755" s="133" t="s">
        <v>967</v>
      </c>
      <c r="E755" s="8">
        <v>82983.839999999997</v>
      </c>
    </row>
    <row r="756" spans="1:5" ht="31.5" x14ac:dyDescent="0.25">
      <c r="A756" s="168"/>
      <c r="B756" s="170"/>
      <c r="C756" s="69" t="s">
        <v>968</v>
      </c>
      <c r="D756" s="133" t="s">
        <v>969</v>
      </c>
      <c r="E756" s="8">
        <v>95374.37</v>
      </c>
    </row>
    <row r="757" spans="1:5" ht="31.5" x14ac:dyDescent="0.25">
      <c r="A757" s="168"/>
      <c r="B757" s="170"/>
      <c r="C757" s="69" t="s">
        <v>968</v>
      </c>
      <c r="D757" s="133" t="s">
        <v>970</v>
      </c>
      <c r="E757" s="8">
        <v>84717.98</v>
      </c>
    </row>
    <row r="758" spans="1:5" ht="31.5" x14ac:dyDescent="0.25">
      <c r="A758" s="168"/>
      <c r="B758" s="170"/>
      <c r="C758" s="69" t="s">
        <v>968</v>
      </c>
      <c r="D758" s="133" t="s">
        <v>971</v>
      </c>
      <c r="E758" s="8">
        <v>86392.73</v>
      </c>
    </row>
    <row r="759" spans="1:5" ht="31.5" x14ac:dyDescent="0.25">
      <c r="A759" s="168"/>
      <c r="B759" s="170"/>
      <c r="C759" s="69" t="s">
        <v>972</v>
      </c>
      <c r="D759" s="133" t="s">
        <v>973</v>
      </c>
      <c r="E759" s="8">
        <v>92397.86</v>
      </c>
    </row>
    <row r="760" spans="1:5" ht="31.5" x14ac:dyDescent="0.25">
      <c r="A760" s="169"/>
      <c r="B760" s="170"/>
      <c r="C760" s="69" t="s">
        <v>972</v>
      </c>
      <c r="D760" s="133" t="s">
        <v>974</v>
      </c>
      <c r="E760" s="8">
        <v>89866.68</v>
      </c>
    </row>
    <row r="761" spans="1:5" x14ac:dyDescent="0.25">
      <c r="A761" s="167">
        <f>MAX(A$3:A760)+1</f>
        <v>199</v>
      </c>
      <c r="B761" s="170" t="s">
        <v>975</v>
      </c>
      <c r="C761" s="71" t="s">
        <v>1</v>
      </c>
      <c r="D761" s="133" t="s">
        <v>976</v>
      </c>
      <c r="E761" s="8">
        <v>128143</v>
      </c>
    </row>
    <row r="762" spans="1:5" x14ac:dyDescent="0.25">
      <c r="A762" s="168"/>
      <c r="B762" s="170"/>
      <c r="C762" s="71" t="s">
        <v>3</v>
      </c>
      <c r="D762" s="133" t="s">
        <v>977</v>
      </c>
      <c r="E762" s="8">
        <v>66863</v>
      </c>
    </row>
    <row r="763" spans="1:5" x14ac:dyDescent="0.25">
      <c r="A763" s="168"/>
      <c r="B763" s="170"/>
      <c r="C763" s="71" t="s">
        <v>3</v>
      </c>
      <c r="D763" s="133" t="s">
        <v>978</v>
      </c>
      <c r="E763" s="8">
        <v>73085</v>
      </c>
    </row>
    <row r="764" spans="1:5" x14ac:dyDescent="0.25">
      <c r="A764" s="168"/>
      <c r="B764" s="170"/>
      <c r="C764" s="71" t="s">
        <v>3</v>
      </c>
      <c r="D764" s="133" t="s">
        <v>979</v>
      </c>
      <c r="E764" s="8">
        <v>66246</v>
      </c>
    </row>
    <row r="765" spans="1:5" x14ac:dyDescent="0.25">
      <c r="A765" s="168"/>
      <c r="B765" s="170"/>
      <c r="C765" s="71" t="s">
        <v>3</v>
      </c>
      <c r="D765" s="133" t="s">
        <v>980</v>
      </c>
      <c r="E765" s="8">
        <v>94636</v>
      </c>
    </row>
    <row r="766" spans="1:5" x14ac:dyDescent="0.25">
      <c r="A766" s="169"/>
      <c r="B766" s="170"/>
      <c r="C766" s="71" t="s">
        <v>4</v>
      </c>
      <c r="D766" s="133" t="s">
        <v>981</v>
      </c>
      <c r="E766" s="8">
        <v>98112</v>
      </c>
    </row>
    <row r="767" spans="1:5" x14ac:dyDescent="0.25">
      <c r="A767" s="167">
        <f>MAX(A$3:A766)+1</f>
        <v>200</v>
      </c>
      <c r="B767" s="170" t="s">
        <v>982</v>
      </c>
      <c r="C767" s="71" t="s">
        <v>1</v>
      </c>
      <c r="D767" s="133" t="s">
        <v>983</v>
      </c>
      <c r="E767" s="8">
        <v>111940.29</v>
      </c>
    </row>
    <row r="768" spans="1:5" x14ac:dyDescent="0.25">
      <c r="A768" s="168"/>
      <c r="B768" s="170"/>
      <c r="C768" s="71" t="s">
        <v>3</v>
      </c>
      <c r="D768" s="133" t="s">
        <v>984</v>
      </c>
      <c r="E768" s="8">
        <v>82784.14</v>
      </c>
    </row>
    <row r="769" spans="1:5" x14ac:dyDescent="0.25">
      <c r="A769" s="168"/>
      <c r="B769" s="170"/>
      <c r="C769" s="71" t="s">
        <v>3</v>
      </c>
      <c r="D769" s="133" t="s">
        <v>985</v>
      </c>
      <c r="E769" s="8">
        <v>75295.990000000005</v>
      </c>
    </row>
    <row r="770" spans="1:5" x14ac:dyDescent="0.25">
      <c r="A770" s="168"/>
      <c r="B770" s="170"/>
      <c r="C770" s="71" t="s">
        <v>3</v>
      </c>
      <c r="D770" s="133" t="s">
        <v>986</v>
      </c>
      <c r="E770" s="8">
        <v>60766.48</v>
      </c>
    </row>
    <row r="771" spans="1:5" x14ac:dyDescent="0.25">
      <c r="A771" s="168"/>
      <c r="B771" s="170"/>
      <c r="C771" s="71" t="s">
        <v>3</v>
      </c>
      <c r="D771" s="133" t="s">
        <v>987</v>
      </c>
      <c r="E771" s="8">
        <v>83899.56</v>
      </c>
    </row>
    <row r="772" spans="1:5" x14ac:dyDescent="0.25">
      <c r="A772" s="168"/>
      <c r="B772" s="170"/>
      <c r="C772" s="71" t="s">
        <v>3</v>
      </c>
      <c r="D772" s="133" t="s">
        <v>988</v>
      </c>
      <c r="E772" s="8">
        <v>68706.63</v>
      </c>
    </row>
    <row r="773" spans="1:5" x14ac:dyDescent="0.25">
      <c r="A773" s="168"/>
      <c r="B773" s="170"/>
      <c r="C773" s="71" t="s">
        <v>3</v>
      </c>
      <c r="D773" s="133" t="s">
        <v>989</v>
      </c>
      <c r="E773" s="8">
        <v>75579.12</v>
      </c>
    </row>
    <row r="774" spans="1:5" x14ac:dyDescent="0.25">
      <c r="A774" s="169"/>
      <c r="B774" s="170"/>
      <c r="C774" s="71" t="s">
        <v>4</v>
      </c>
      <c r="D774" s="133" t="s">
        <v>990</v>
      </c>
      <c r="E774" s="8">
        <v>64853.4</v>
      </c>
    </row>
    <row r="775" spans="1:5" x14ac:dyDescent="0.25">
      <c r="A775" s="167">
        <f>MAX(A$3:A774)+1</f>
        <v>201</v>
      </c>
      <c r="B775" s="170" t="s">
        <v>991</v>
      </c>
      <c r="C775" s="71" t="s">
        <v>1</v>
      </c>
      <c r="D775" s="133" t="s">
        <v>992</v>
      </c>
      <c r="E775" s="8">
        <v>133796</v>
      </c>
    </row>
    <row r="776" spans="1:5" x14ac:dyDescent="0.25">
      <c r="A776" s="168"/>
      <c r="B776" s="170"/>
      <c r="C776" s="71" t="s">
        <v>3</v>
      </c>
      <c r="D776" s="133" t="s">
        <v>993</v>
      </c>
      <c r="E776" s="8">
        <v>124758.79</v>
      </c>
    </row>
    <row r="777" spans="1:5" x14ac:dyDescent="0.25">
      <c r="A777" s="168"/>
      <c r="B777" s="170"/>
      <c r="C777" s="71" t="s">
        <v>3</v>
      </c>
      <c r="D777" s="133" t="s">
        <v>994</v>
      </c>
      <c r="E777" s="8">
        <v>90158.62</v>
      </c>
    </row>
    <row r="778" spans="1:5" x14ac:dyDescent="0.25">
      <c r="A778" s="168"/>
      <c r="B778" s="170"/>
      <c r="C778" s="71" t="s">
        <v>3</v>
      </c>
      <c r="D778" s="133" t="s">
        <v>995</v>
      </c>
      <c r="E778" s="8">
        <v>98929.44</v>
      </c>
    </row>
    <row r="779" spans="1:5" x14ac:dyDescent="0.25">
      <c r="A779" s="168"/>
      <c r="B779" s="170"/>
      <c r="C779" s="71" t="s">
        <v>3</v>
      </c>
      <c r="D779" s="133" t="s">
        <v>996</v>
      </c>
      <c r="E779" s="8">
        <v>94396.75</v>
      </c>
    </row>
    <row r="780" spans="1:5" x14ac:dyDescent="0.25">
      <c r="A780" s="168"/>
      <c r="B780" s="170"/>
      <c r="C780" s="71" t="s">
        <v>3</v>
      </c>
      <c r="D780" s="133" t="s">
        <v>997</v>
      </c>
      <c r="E780" s="8">
        <v>83989</v>
      </c>
    </row>
    <row r="781" spans="1:5" x14ac:dyDescent="0.25">
      <c r="A781" s="168"/>
      <c r="B781" s="170"/>
      <c r="C781" s="71" t="s">
        <v>3</v>
      </c>
      <c r="D781" s="133" t="s">
        <v>998</v>
      </c>
      <c r="E781" s="8">
        <v>92597.78</v>
      </c>
    </row>
    <row r="782" spans="1:5" x14ac:dyDescent="0.25">
      <c r="A782" s="168"/>
      <c r="B782" s="170"/>
      <c r="C782" s="71" t="s">
        <v>3</v>
      </c>
      <c r="D782" s="133" t="s">
        <v>999</v>
      </c>
      <c r="E782" s="8">
        <v>76852.039999999994</v>
      </c>
    </row>
    <row r="783" spans="1:5" x14ac:dyDescent="0.25">
      <c r="A783" s="169"/>
      <c r="B783" s="170"/>
      <c r="C783" s="71" t="s">
        <v>4</v>
      </c>
      <c r="D783" s="133" t="s">
        <v>1000</v>
      </c>
      <c r="E783" s="8">
        <v>95798.69</v>
      </c>
    </row>
    <row r="784" spans="1:5" x14ac:dyDescent="0.25">
      <c r="A784" s="167">
        <f>MAX(A$3:A783)+1</f>
        <v>202</v>
      </c>
      <c r="B784" s="170" t="s">
        <v>1001</v>
      </c>
      <c r="C784" s="71" t="s">
        <v>1</v>
      </c>
      <c r="D784" s="133" t="s">
        <v>1002</v>
      </c>
      <c r="E784" s="8">
        <v>90061.69</v>
      </c>
    </row>
    <row r="785" spans="1:5" x14ac:dyDescent="0.25">
      <c r="A785" s="168"/>
      <c r="B785" s="170"/>
      <c r="C785" s="71" t="s">
        <v>4</v>
      </c>
      <c r="D785" s="133" t="s">
        <v>1003</v>
      </c>
      <c r="E785" s="8">
        <v>74672.11</v>
      </c>
    </row>
    <row r="786" spans="1:5" x14ac:dyDescent="0.25">
      <c r="A786" s="168"/>
      <c r="B786" s="170"/>
      <c r="C786" s="71" t="s">
        <v>3</v>
      </c>
      <c r="D786" s="133" t="s">
        <v>1004</v>
      </c>
      <c r="E786" s="8">
        <v>69345.649999999994</v>
      </c>
    </row>
    <row r="787" spans="1:5" x14ac:dyDescent="0.25">
      <c r="A787" s="168"/>
      <c r="B787" s="170"/>
      <c r="C787" s="71" t="s">
        <v>3</v>
      </c>
      <c r="D787" s="133" t="s">
        <v>1005</v>
      </c>
      <c r="E787" s="8">
        <v>69054.320000000007</v>
      </c>
    </row>
    <row r="788" spans="1:5" x14ac:dyDescent="0.25">
      <c r="A788" s="169"/>
      <c r="B788" s="170"/>
      <c r="C788" s="71" t="s">
        <v>3</v>
      </c>
      <c r="D788" s="133" t="s">
        <v>1006</v>
      </c>
      <c r="E788" s="8">
        <v>35971.699999999997</v>
      </c>
    </row>
    <row r="789" spans="1:5" x14ac:dyDescent="0.25">
      <c r="A789" s="163">
        <f>MAX(A$3:A788)+1</f>
        <v>203</v>
      </c>
      <c r="B789" s="166" t="s">
        <v>1007</v>
      </c>
      <c r="C789" s="113" t="s">
        <v>1</v>
      </c>
      <c r="D789" s="133" t="s">
        <v>1008</v>
      </c>
      <c r="E789" s="23">
        <v>80326.679999999993</v>
      </c>
    </row>
    <row r="790" spans="1:5" x14ac:dyDescent="0.25">
      <c r="A790" s="164"/>
      <c r="B790" s="166"/>
      <c r="C790" s="113" t="s">
        <v>3</v>
      </c>
      <c r="D790" s="133" t="s">
        <v>1009</v>
      </c>
      <c r="E790" s="23">
        <v>61602.21</v>
      </c>
    </row>
    <row r="791" spans="1:5" x14ac:dyDescent="0.25">
      <c r="A791" s="164"/>
      <c r="B791" s="166"/>
      <c r="C791" s="113" t="s">
        <v>3</v>
      </c>
      <c r="D791" s="133" t="s">
        <v>1010</v>
      </c>
      <c r="E791" s="23">
        <v>47029.56</v>
      </c>
    </row>
    <row r="792" spans="1:5" x14ac:dyDescent="0.25">
      <c r="A792" s="165"/>
      <c r="B792" s="166"/>
      <c r="C792" s="113" t="s">
        <v>3</v>
      </c>
      <c r="D792" s="133" t="s">
        <v>1011</v>
      </c>
      <c r="E792" s="23">
        <v>49374.54</v>
      </c>
    </row>
    <row r="793" spans="1:5" x14ac:dyDescent="0.25">
      <c r="A793" s="61">
        <f>MAX(A$3:A792)+1</f>
        <v>204</v>
      </c>
      <c r="B793" s="75" t="s">
        <v>1012</v>
      </c>
      <c r="C793" s="114" t="s">
        <v>8</v>
      </c>
      <c r="D793" s="133" t="s">
        <v>1013</v>
      </c>
      <c r="E793" s="23">
        <v>42836.25</v>
      </c>
    </row>
    <row r="794" spans="1:5" x14ac:dyDescent="0.25">
      <c r="A794" s="61">
        <f>MAX(A$3:A793)+1</f>
        <v>205</v>
      </c>
      <c r="B794" s="75" t="s">
        <v>1014</v>
      </c>
      <c r="C794" s="114" t="s">
        <v>8</v>
      </c>
      <c r="D794" s="133" t="s">
        <v>1015</v>
      </c>
      <c r="E794" s="23">
        <v>47165.68</v>
      </c>
    </row>
    <row r="795" spans="1:5" x14ac:dyDescent="0.25">
      <c r="A795" s="61">
        <f>MAX(A$3:A794)+1</f>
        <v>206</v>
      </c>
      <c r="B795" s="75" t="s">
        <v>1016</v>
      </c>
      <c r="C795" s="114" t="s">
        <v>8</v>
      </c>
      <c r="D795" s="133" t="s">
        <v>1017</v>
      </c>
      <c r="E795" s="23">
        <v>63147.48</v>
      </c>
    </row>
    <row r="796" spans="1:5" x14ac:dyDescent="0.25">
      <c r="A796" s="159">
        <f>MAX(A$3:A795)+1</f>
        <v>207</v>
      </c>
      <c r="B796" s="161" t="s">
        <v>1018</v>
      </c>
      <c r="C796" s="114" t="s">
        <v>8</v>
      </c>
      <c r="D796" s="133" t="s">
        <v>1019</v>
      </c>
      <c r="E796" s="23">
        <v>89631.6</v>
      </c>
    </row>
    <row r="797" spans="1:5" x14ac:dyDescent="0.25">
      <c r="A797" s="162"/>
      <c r="B797" s="161"/>
      <c r="C797" s="114" t="s">
        <v>9</v>
      </c>
      <c r="D797" s="133" t="s">
        <v>1020</v>
      </c>
      <c r="E797" s="23">
        <v>55900.9</v>
      </c>
    </row>
    <row r="798" spans="1:5" x14ac:dyDescent="0.25">
      <c r="A798" s="162"/>
      <c r="B798" s="161"/>
      <c r="C798" s="114" t="s">
        <v>9</v>
      </c>
      <c r="D798" s="133" t="s">
        <v>1021</v>
      </c>
      <c r="E798" s="23">
        <v>50329.3</v>
      </c>
    </row>
    <row r="799" spans="1:5" x14ac:dyDescent="0.25">
      <c r="A799" s="162"/>
      <c r="B799" s="161"/>
      <c r="C799" s="114" t="s">
        <v>9</v>
      </c>
      <c r="D799" s="133" t="s">
        <v>1022</v>
      </c>
      <c r="E799" s="23">
        <v>58241.9</v>
      </c>
    </row>
    <row r="800" spans="1:5" x14ac:dyDescent="0.25">
      <c r="A800" s="160"/>
      <c r="B800" s="161"/>
      <c r="C800" s="114" t="s">
        <v>9</v>
      </c>
      <c r="D800" s="133" t="s">
        <v>1023</v>
      </c>
      <c r="E800" s="23">
        <v>60453.1</v>
      </c>
    </row>
    <row r="801" spans="1:5" x14ac:dyDescent="0.25">
      <c r="A801" s="159">
        <f>MAX(A$3:A800)+1</f>
        <v>208</v>
      </c>
      <c r="B801" s="161" t="s">
        <v>1024</v>
      </c>
      <c r="C801" s="114" t="s">
        <v>8</v>
      </c>
      <c r="D801" s="133" t="s">
        <v>1025</v>
      </c>
      <c r="E801" s="23">
        <v>79605.08</v>
      </c>
    </row>
    <row r="802" spans="1:5" x14ac:dyDescent="0.25">
      <c r="A802" s="162"/>
      <c r="B802" s="161"/>
      <c r="C802" s="114" t="s">
        <v>9</v>
      </c>
      <c r="D802" s="133" t="s">
        <v>1026</v>
      </c>
      <c r="E802" s="23">
        <v>50855.6</v>
      </c>
    </row>
    <row r="803" spans="1:5" x14ac:dyDescent="0.25">
      <c r="A803" s="160"/>
      <c r="B803" s="161"/>
      <c r="C803" s="114" t="s">
        <v>9</v>
      </c>
      <c r="D803" s="133" t="s">
        <v>1027</v>
      </c>
      <c r="E803" s="23">
        <v>59989.760000000002</v>
      </c>
    </row>
    <row r="804" spans="1:5" x14ac:dyDescent="0.25">
      <c r="A804" s="159">
        <f>MAX(A$3:A803)+1</f>
        <v>209</v>
      </c>
      <c r="B804" s="161" t="s">
        <v>1028</v>
      </c>
      <c r="C804" s="114" t="s">
        <v>8</v>
      </c>
      <c r="D804" s="133" t="s">
        <v>1029</v>
      </c>
      <c r="E804" s="23">
        <v>68938.320000000007</v>
      </c>
    </row>
    <row r="805" spans="1:5" x14ac:dyDescent="0.25">
      <c r="A805" s="162"/>
      <c r="B805" s="161"/>
      <c r="C805" s="114" t="s">
        <v>9</v>
      </c>
      <c r="D805" s="133" t="s">
        <v>1030</v>
      </c>
      <c r="E805" s="23">
        <v>60230.93</v>
      </c>
    </row>
    <row r="806" spans="1:5" x14ac:dyDescent="0.25">
      <c r="A806" s="160"/>
      <c r="B806" s="161"/>
      <c r="C806" s="114" t="s">
        <v>9</v>
      </c>
      <c r="D806" s="133" t="s">
        <v>1031</v>
      </c>
      <c r="E806" s="23">
        <v>55717.87</v>
      </c>
    </row>
    <row r="807" spans="1:5" x14ac:dyDescent="0.25">
      <c r="A807" s="159">
        <f>MAX(A$3:A806)+1</f>
        <v>210</v>
      </c>
      <c r="B807" s="161" t="s">
        <v>1032</v>
      </c>
      <c r="C807" s="114" t="s">
        <v>8</v>
      </c>
      <c r="D807" s="133" t="s">
        <v>1033</v>
      </c>
      <c r="E807" s="23">
        <v>65418.8</v>
      </c>
    </row>
    <row r="808" spans="1:5" x14ac:dyDescent="0.25">
      <c r="A808" s="162"/>
      <c r="B808" s="161"/>
      <c r="C808" s="114" t="s">
        <v>9</v>
      </c>
      <c r="D808" s="133" t="s">
        <v>1034</v>
      </c>
      <c r="E808" s="23">
        <v>41510.300000000003</v>
      </c>
    </row>
    <row r="809" spans="1:5" x14ac:dyDescent="0.25">
      <c r="A809" s="160"/>
      <c r="B809" s="161"/>
      <c r="C809" s="114" t="s">
        <v>9</v>
      </c>
      <c r="D809" s="133" t="s">
        <v>1035</v>
      </c>
      <c r="E809" s="23">
        <v>59980.800000000003</v>
      </c>
    </row>
    <row r="810" spans="1:5" x14ac:dyDescent="0.25">
      <c r="A810" s="159">
        <f>MAX(A$3:A809)+1</f>
        <v>211</v>
      </c>
      <c r="B810" s="161" t="s">
        <v>1036</v>
      </c>
      <c r="C810" s="114" t="s">
        <v>8</v>
      </c>
      <c r="D810" s="133" t="s">
        <v>1037</v>
      </c>
      <c r="E810" s="23">
        <v>73393.2</v>
      </c>
    </row>
    <row r="811" spans="1:5" x14ac:dyDescent="0.25">
      <c r="A811" s="162"/>
      <c r="B811" s="161"/>
      <c r="C811" s="114" t="s">
        <v>9</v>
      </c>
      <c r="D811" s="133" t="s">
        <v>1038</v>
      </c>
      <c r="E811" s="23">
        <v>73101.42</v>
      </c>
    </row>
    <row r="812" spans="1:5" x14ac:dyDescent="0.25">
      <c r="A812" s="162"/>
      <c r="B812" s="161"/>
      <c r="C812" s="114" t="s">
        <v>9</v>
      </c>
      <c r="D812" s="133" t="s">
        <v>1039</v>
      </c>
      <c r="E812" s="23">
        <v>31888.6</v>
      </c>
    </row>
    <row r="813" spans="1:5" x14ac:dyDescent="0.25">
      <c r="A813" s="162"/>
      <c r="B813" s="161"/>
      <c r="C813" s="114" t="s">
        <v>9</v>
      </c>
      <c r="D813" s="133" t="s">
        <v>1040</v>
      </c>
      <c r="E813" s="23">
        <v>60780.76</v>
      </c>
    </row>
    <row r="814" spans="1:5" x14ac:dyDescent="0.25">
      <c r="A814" s="160"/>
      <c r="B814" s="161"/>
      <c r="C814" s="114" t="s">
        <v>9</v>
      </c>
      <c r="D814" s="133" t="s">
        <v>1041</v>
      </c>
      <c r="E814" s="5">
        <v>36910.870000000003</v>
      </c>
    </row>
    <row r="815" spans="1:5" x14ac:dyDescent="0.25">
      <c r="A815" s="159">
        <f>MAX(A$3:A814)+1</f>
        <v>212</v>
      </c>
      <c r="B815" s="161" t="s">
        <v>1042</v>
      </c>
      <c r="C815" s="114" t="s">
        <v>8</v>
      </c>
      <c r="D815" s="133" t="s">
        <v>1043</v>
      </c>
      <c r="E815" s="23">
        <v>68939.83</v>
      </c>
    </row>
    <row r="816" spans="1:5" x14ac:dyDescent="0.25">
      <c r="A816" s="162"/>
      <c r="B816" s="161"/>
      <c r="C816" s="114" t="s">
        <v>9</v>
      </c>
      <c r="D816" s="133" t="s">
        <v>1044</v>
      </c>
      <c r="E816" s="23">
        <v>50298.27</v>
      </c>
    </row>
    <row r="817" spans="1:5" x14ac:dyDescent="0.25">
      <c r="A817" s="160"/>
      <c r="B817" s="161"/>
      <c r="C817" s="114" t="s">
        <v>9</v>
      </c>
      <c r="D817" s="133" t="s">
        <v>1045</v>
      </c>
      <c r="E817" s="23">
        <v>55222.35</v>
      </c>
    </row>
    <row r="818" spans="1:5" x14ac:dyDescent="0.25">
      <c r="A818" s="159">
        <f>MAX(A$3:A817)+1</f>
        <v>213</v>
      </c>
      <c r="B818" s="161" t="s">
        <v>1046</v>
      </c>
      <c r="C818" s="114" t="s">
        <v>8</v>
      </c>
      <c r="D818" s="133" t="s">
        <v>1047</v>
      </c>
      <c r="E818" s="23">
        <v>86906.12</v>
      </c>
    </row>
    <row r="819" spans="1:5" x14ac:dyDescent="0.25">
      <c r="A819" s="162"/>
      <c r="B819" s="161"/>
      <c r="C819" s="114" t="s">
        <v>8</v>
      </c>
      <c r="D819" s="133" t="s">
        <v>1048</v>
      </c>
      <c r="E819" s="23">
        <v>85902.54</v>
      </c>
    </row>
    <row r="820" spans="1:5" x14ac:dyDescent="0.25">
      <c r="A820" s="162"/>
      <c r="B820" s="161"/>
      <c r="C820" s="114" t="s">
        <v>9</v>
      </c>
      <c r="D820" s="133" t="s">
        <v>1049</v>
      </c>
      <c r="E820" s="23">
        <v>36785.18</v>
      </c>
    </row>
    <row r="821" spans="1:5" x14ac:dyDescent="0.25">
      <c r="A821" s="162"/>
      <c r="B821" s="161"/>
      <c r="C821" s="114" t="s">
        <v>9</v>
      </c>
      <c r="D821" s="133" t="s">
        <v>1050</v>
      </c>
      <c r="E821" s="23">
        <v>32344.13</v>
      </c>
    </row>
    <row r="822" spans="1:5" x14ac:dyDescent="0.25">
      <c r="A822" s="160"/>
      <c r="B822" s="161"/>
      <c r="C822" s="114" t="s">
        <v>9</v>
      </c>
      <c r="D822" s="133" t="s">
        <v>1051</v>
      </c>
      <c r="E822" s="5">
        <v>66802.320000000007</v>
      </c>
    </row>
    <row r="823" spans="1:5" x14ac:dyDescent="0.25">
      <c r="A823" s="61">
        <f>MAX(A$3:A822)+1</f>
        <v>214</v>
      </c>
      <c r="B823" s="75" t="s">
        <v>1052</v>
      </c>
      <c r="C823" s="114" t="s">
        <v>8</v>
      </c>
      <c r="D823" s="133" t="s">
        <v>1039</v>
      </c>
      <c r="E823" s="23">
        <v>0</v>
      </c>
    </row>
    <row r="824" spans="1:5" x14ac:dyDescent="0.25">
      <c r="A824" s="61">
        <f>MAX(A$3:A823)+1</f>
        <v>215</v>
      </c>
      <c r="B824" s="75" t="s">
        <v>1053</v>
      </c>
      <c r="C824" s="114" t="s">
        <v>8</v>
      </c>
      <c r="D824" s="133" t="s">
        <v>1054</v>
      </c>
      <c r="E824" s="23">
        <v>62191.199999999997</v>
      </c>
    </row>
    <row r="825" spans="1:5" x14ac:dyDescent="0.25">
      <c r="A825" s="61">
        <f>MAX(A$3:A824)+1</f>
        <v>216</v>
      </c>
      <c r="B825" s="75" t="s">
        <v>1055</v>
      </c>
      <c r="C825" s="114" t="s">
        <v>8</v>
      </c>
      <c r="D825" s="133" t="s">
        <v>1056</v>
      </c>
      <c r="E825" s="23">
        <v>55236.11</v>
      </c>
    </row>
    <row r="826" spans="1:5" x14ac:dyDescent="0.25">
      <c r="A826" s="61">
        <f>MAX(A$3:A825)+1</f>
        <v>217</v>
      </c>
      <c r="B826" s="75" t="s">
        <v>1057</v>
      </c>
      <c r="C826" s="114" t="s">
        <v>8</v>
      </c>
      <c r="D826" s="133" t="s">
        <v>1058</v>
      </c>
      <c r="E826" s="23">
        <v>62985.8</v>
      </c>
    </row>
    <row r="827" spans="1:5" x14ac:dyDescent="0.25">
      <c r="A827" s="61">
        <f>MAX(A$3:A826)+1</f>
        <v>218</v>
      </c>
      <c r="B827" s="75" t="s">
        <v>1059</v>
      </c>
      <c r="C827" s="114" t="s">
        <v>8</v>
      </c>
      <c r="D827" s="133" t="s">
        <v>1060</v>
      </c>
      <c r="E827" s="23">
        <v>63426.87</v>
      </c>
    </row>
    <row r="828" spans="1:5" x14ac:dyDescent="0.25">
      <c r="A828" s="61">
        <f>MAX(A$3:A827)+1</f>
        <v>219</v>
      </c>
      <c r="B828" s="75" t="s">
        <v>1061</v>
      </c>
      <c r="C828" s="114" t="s">
        <v>8</v>
      </c>
      <c r="D828" s="133" t="s">
        <v>1062</v>
      </c>
      <c r="E828" s="23">
        <v>58141.39</v>
      </c>
    </row>
    <row r="829" spans="1:5" x14ac:dyDescent="0.25">
      <c r="A829" s="61">
        <f>MAX(A$3:A828)+1</f>
        <v>220</v>
      </c>
      <c r="B829" s="75" t="s">
        <v>1063</v>
      </c>
      <c r="C829" s="114" t="s">
        <v>9</v>
      </c>
      <c r="D829" s="133" t="s">
        <v>1064</v>
      </c>
      <c r="E829" s="23">
        <v>56277.26</v>
      </c>
    </row>
    <row r="830" spans="1:5" x14ac:dyDescent="0.25">
      <c r="A830" s="61">
        <f>MAX(A$3:A829)+1</f>
        <v>221</v>
      </c>
      <c r="B830" s="75" t="s">
        <v>1065</v>
      </c>
      <c r="C830" s="114" t="s">
        <v>8</v>
      </c>
      <c r="D830" s="133" t="s">
        <v>1066</v>
      </c>
      <c r="E830" s="23">
        <v>60695.360000000001</v>
      </c>
    </row>
    <row r="831" spans="1:5" x14ac:dyDescent="0.25">
      <c r="A831" s="61">
        <f>MAX(A$3:A830)+1</f>
        <v>222</v>
      </c>
      <c r="B831" s="75" t="s">
        <v>1067</v>
      </c>
      <c r="C831" s="114" t="s">
        <v>8</v>
      </c>
      <c r="D831" s="133" t="s">
        <v>1068</v>
      </c>
      <c r="E831" s="23">
        <v>60379.06</v>
      </c>
    </row>
    <row r="832" spans="1:5" x14ac:dyDescent="0.25">
      <c r="A832" s="61">
        <f>MAX(A$3:A831)+1</f>
        <v>223</v>
      </c>
      <c r="B832" s="75" t="s">
        <v>1069</v>
      </c>
      <c r="C832" s="114" t="s">
        <v>8</v>
      </c>
      <c r="D832" s="133" t="s">
        <v>1070</v>
      </c>
      <c r="E832" s="23">
        <v>69155.210000000006</v>
      </c>
    </row>
    <row r="833" spans="1:5" x14ac:dyDescent="0.25">
      <c r="A833" s="61">
        <f>MAX(A$3:A832)+1</f>
        <v>224</v>
      </c>
      <c r="B833" s="75" t="s">
        <v>1071</v>
      </c>
      <c r="C833" s="114" t="s">
        <v>8</v>
      </c>
      <c r="D833" s="133" t="s">
        <v>1072</v>
      </c>
      <c r="E833" s="23">
        <v>60232.3</v>
      </c>
    </row>
    <row r="834" spans="1:5" x14ac:dyDescent="0.25">
      <c r="A834" s="159">
        <f>MAX(A$3:A833)+1</f>
        <v>225</v>
      </c>
      <c r="B834" s="161" t="s">
        <v>1073</v>
      </c>
      <c r="C834" s="114" t="s">
        <v>8</v>
      </c>
      <c r="D834" s="133" t="s">
        <v>1074</v>
      </c>
      <c r="E834" s="23">
        <v>58141.39</v>
      </c>
    </row>
    <row r="835" spans="1:5" x14ac:dyDescent="0.25">
      <c r="A835" s="162"/>
      <c r="B835" s="161"/>
      <c r="C835" s="114" t="s">
        <v>9</v>
      </c>
      <c r="D835" s="133" t="s">
        <v>1075</v>
      </c>
      <c r="E835" s="23">
        <v>61648.98</v>
      </c>
    </row>
    <row r="836" spans="1:5" x14ac:dyDescent="0.25">
      <c r="A836" s="160"/>
      <c r="B836" s="161"/>
      <c r="C836" s="114" t="s">
        <v>9</v>
      </c>
      <c r="D836" s="133" t="s">
        <v>1039</v>
      </c>
      <c r="E836" s="23">
        <v>62293.45</v>
      </c>
    </row>
    <row r="837" spans="1:5" x14ac:dyDescent="0.25">
      <c r="A837" s="159">
        <f>MAX(A$3:A836)+1</f>
        <v>226</v>
      </c>
      <c r="B837" s="161" t="s">
        <v>1076</v>
      </c>
      <c r="C837" s="114" t="s">
        <v>8</v>
      </c>
      <c r="D837" s="133" t="s">
        <v>1077</v>
      </c>
      <c r="E837" s="23">
        <v>73920.490000000005</v>
      </c>
    </row>
    <row r="838" spans="1:5" x14ac:dyDescent="0.25">
      <c r="A838" s="162"/>
      <c r="B838" s="161"/>
      <c r="C838" s="114" t="s">
        <v>9</v>
      </c>
      <c r="D838" s="133" t="s">
        <v>1078</v>
      </c>
      <c r="E838" s="23">
        <v>40752.54</v>
      </c>
    </row>
    <row r="839" spans="1:5" x14ac:dyDescent="0.25">
      <c r="A839" s="162"/>
      <c r="B839" s="161"/>
      <c r="C839" s="114" t="s">
        <v>9</v>
      </c>
      <c r="D839" s="133" t="s">
        <v>1079</v>
      </c>
      <c r="E839" s="23">
        <v>71323.509999999995</v>
      </c>
    </row>
    <row r="840" spans="1:5" x14ac:dyDescent="0.25">
      <c r="A840" s="160"/>
      <c r="B840" s="161"/>
      <c r="C840" s="114" t="s">
        <v>9</v>
      </c>
      <c r="D840" s="133" t="s">
        <v>1080</v>
      </c>
      <c r="E840" s="23">
        <v>63394.97</v>
      </c>
    </row>
    <row r="841" spans="1:5" x14ac:dyDescent="0.25">
      <c r="A841" s="159">
        <f>MAX(A$3:A840)+1</f>
        <v>227</v>
      </c>
      <c r="B841" s="161" t="s">
        <v>1081</v>
      </c>
      <c r="C841" s="114" t="s">
        <v>8</v>
      </c>
      <c r="D841" s="133" t="s">
        <v>1082</v>
      </c>
      <c r="E841" s="23">
        <v>69270.039999999994</v>
      </c>
    </row>
    <row r="842" spans="1:5" x14ac:dyDescent="0.25">
      <c r="A842" s="162"/>
      <c r="B842" s="161"/>
      <c r="C842" s="114" t="s">
        <v>9</v>
      </c>
      <c r="D842" s="133" t="s">
        <v>1083</v>
      </c>
      <c r="E842" s="23">
        <v>57408.43</v>
      </c>
    </row>
    <row r="843" spans="1:5" x14ac:dyDescent="0.25">
      <c r="A843" s="160"/>
      <c r="B843" s="161"/>
      <c r="C843" s="114" t="s">
        <v>9</v>
      </c>
      <c r="D843" s="133" t="s">
        <v>1084</v>
      </c>
      <c r="E843" s="23">
        <v>58982.879999999997</v>
      </c>
    </row>
    <row r="844" spans="1:5" x14ac:dyDescent="0.25">
      <c r="A844" s="159">
        <f>MAX(A$3:A843)+1</f>
        <v>228</v>
      </c>
      <c r="B844" s="161" t="s">
        <v>1085</v>
      </c>
      <c r="C844" s="114" t="s">
        <v>8</v>
      </c>
      <c r="D844" s="133" t="s">
        <v>1086</v>
      </c>
      <c r="E844" s="23">
        <v>77753.11</v>
      </c>
    </row>
    <row r="845" spans="1:5" x14ac:dyDescent="0.25">
      <c r="A845" s="162"/>
      <c r="B845" s="161"/>
      <c r="C845" s="114" t="s">
        <v>9</v>
      </c>
      <c r="D845" s="133" t="s">
        <v>1087</v>
      </c>
      <c r="E845" s="23">
        <v>63665.08</v>
      </c>
    </row>
    <row r="846" spans="1:5" x14ac:dyDescent="0.25">
      <c r="A846" s="160"/>
      <c r="B846" s="161"/>
      <c r="C846" s="114" t="s">
        <v>9</v>
      </c>
      <c r="D846" s="133" t="s">
        <v>1088</v>
      </c>
      <c r="E846" s="23">
        <v>73216.95</v>
      </c>
    </row>
    <row r="847" spans="1:5" x14ac:dyDescent="0.25">
      <c r="A847" s="159">
        <f>MAX(A$3:A846)+1</f>
        <v>229</v>
      </c>
      <c r="B847" s="161" t="s">
        <v>1089</v>
      </c>
      <c r="C847" s="114" t="s">
        <v>8</v>
      </c>
      <c r="D847" s="133" t="s">
        <v>1090</v>
      </c>
      <c r="E847" s="23">
        <v>62263.56</v>
      </c>
    </row>
    <row r="848" spans="1:5" x14ac:dyDescent="0.25">
      <c r="A848" s="160"/>
      <c r="B848" s="161"/>
      <c r="C848" s="114" t="s">
        <v>9</v>
      </c>
      <c r="D848" s="133" t="s">
        <v>1091</v>
      </c>
      <c r="E848" s="23">
        <v>58209.39</v>
      </c>
    </row>
    <row r="849" spans="1:5" x14ac:dyDescent="0.25">
      <c r="A849" s="159">
        <f>MAX(A$3:A848)+1</f>
        <v>230</v>
      </c>
      <c r="B849" s="161" t="s">
        <v>1092</v>
      </c>
      <c r="C849" s="114" t="s">
        <v>8</v>
      </c>
      <c r="D849" s="133" t="s">
        <v>1093</v>
      </c>
      <c r="E849" s="23">
        <v>83037.22</v>
      </c>
    </row>
    <row r="850" spans="1:5" x14ac:dyDescent="0.25">
      <c r="A850" s="162"/>
      <c r="B850" s="161"/>
      <c r="C850" s="114" t="s">
        <v>9</v>
      </c>
      <c r="D850" s="133" t="s">
        <v>1094</v>
      </c>
      <c r="E850" s="23">
        <v>56886.16</v>
      </c>
    </row>
    <row r="851" spans="1:5" x14ac:dyDescent="0.25">
      <c r="A851" s="160"/>
      <c r="B851" s="161"/>
      <c r="C851" s="114" t="s">
        <v>9</v>
      </c>
      <c r="D851" s="133" t="s">
        <v>1095</v>
      </c>
      <c r="E851" s="23">
        <v>68070.47</v>
      </c>
    </row>
    <row r="852" spans="1:5" x14ac:dyDescent="0.25">
      <c r="A852" s="159">
        <f>MAX(A$3:A851)+1</f>
        <v>231</v>
      </c>
      <c r="B852" s="161" t="s">
        <v>1096</v>
      </c>
      <c r="C852" s="114" t="s">
        <v>1</v>
      </c>
      <c r="D852" s="133" t="s">
        <v>1097</v>
      </c>
      <c r="E852" s="23">
        <v>78127.199999999997</v>
      </c>
    </row>
    <row r="853" spans="1:5" x14ac:dyDescent="0.25">
      <c r="A853" s="160"/>
      <c r="B853" s="161"/>
      <c r="C853" s="114" t="s">
        <v>3</v>
      </c>
      <c r="D853" s="133" t="s">
        <v>1098</v>
      </c>
      <c r="E853" s="23">
        <v>65508.7</v>
      </c>
    </row>
    <row r="854" spans="1:5" x14ac:dyDescent="0.25">
      <c r="A854" s="163">
        <f>MAX(A$3:A853)+1</f>
        <v>232</v>
      </c>
      <c r="B854" s="166" t="s">
        <v>1099</v>
      </c>
      <c r="C854" s="113" t="s">
        <v>1</v>
      </c>
      <c r="D854" s="133" t="s">
        <v>1100</v>
      </c>
      <c r="E854" s="23">
        <v>109762.04</v>
      </c>
    </row>
    <row r="855" spans="1:5" x14ac:dyDescent="0.25">
      <c r="A855" s="164"/>
      <c r="B855" s="166"/>
      <c r="C855" s="113" t="s">
        <v>3</v>
      </c>
      <c r="D855" s="133" t="s">
        <v>1101</v>
      </c>
      <c r="E855" s="23">
        <v>76499.66</v>
      </c>
    </row>
    <row r="856" spans="1:5" x14ac:dyDescent="0.25">
      <c r="A856" s="164"/>
      <c r="B856" s="166"/>
      <c r="C856" s="113" t="s">
        <v>3</v>
      </c>
      <c r="D856" s="133" t="s">
        <v>1102</v>
      </c>
      <c r="E856" s="23">
        <v>76997.45</v>
      </c>
    </row>
    <row r="857" spans="1:5" x14ac:dyDescent="0.25">
      <c r="A857" s="165"/>
      <c r="B857" s="166"/>
      <c r="C857" s="113" t="s">
        <v>3</v>
      </c>
      <c r="D857" s="133" t="s">
        <v>1103</v>
      </c>
      <c r="E857" s="23">
        <v>63925.95</v>
      </c>
    </row>
    <row r="858" spans="1:5" x14ac:dyDescent="0.25">
      <c r="A858" s="163">
        <f>MAX(A$3:A857)+1</f>
        <v>233</v>
      </c>
      <c r="B858" s="166" t="s">
        <v>1104</v>
      </c>
      <c r="C858" s="113" t="s">
        <v>1</v>
      </c>
      <c r="D858" s="133" t="s">
        <v>1105</v>
      </c>
      <c r="E858" s="23">
        <v>74330.350000000006</v>
      </c>
    </row>
    <row r="859" spans="1:5" x14ac:dyDescent="0.25">
      <c r="A859" s="164"/>
      <c r="B859" s="166"/>
      <c r="C859" s="113" t="s">
        <v>3</v>
      </c>
      <c r="D859" s="133" t="s">
        <v>1106</v>
      </c>
      <c r="E859" s="23">
        <v>64487.77</v>
      </c>
    </row>
    <row r="860" spans="1:5" x14ac:dyDescent="0.25">
      <c r="A860" s="165"/>
      <c r="B860" s="166"/>
      <c r="C860" s="113" t="s">
        <v>3</v>
      </c>
      <c r="D860" s="133" t="s">
        <v>1107</v>
      </c>
      <c r="E860" s="23">
        <v>62107.82</v>
      </c>
    </row>
    <row r="861" spans="1:5" x14ac:dyDescent="0.25">
      <c r="A861" s="163">
        <f>MAX(A$3:A860)+1</f>
        <v>234</v>
      </c>
      <c r="B861" s="166" t="s">
        <v>1108</v>
      </c>
      <c r="C861" s="113" t="s">
        <v>1</v>
      </c>
      <c r="D861" s="133" t="s">
        <v>1109</v>
      </c>
      <c r="E861" s="23">
        <v>84631.27</v>
      </c>
    </row>
    <row r="862" spans="1:5" x14ac:dyDescent="0.25">
      <c r="A862" s="164"/>
      <c r="B862" s="166"/>
      <c r="C862" s="113" t="s">
        <v>3</v>
      </c>
      <c r="D862" s="133" t="s">
        <v>1110</v>
      </c>
      <c r="E862" s="23">
        <v>32210.98</v>
      </c>
    </row>
    <row r="863" spans="1:5" x14ac:dyDescent="0.25">
      <c r="A863" s="164"/>
      <c r="B863" s="166"/>
      <c r="C863" s="113" t="s">
        <v>3</v>
      </c>
      <c r="D863" s="133" t="s">
        <v>1111</v>
      </c>
      <c r="E863" s="23">
        <v>52349.88</v>
      </c>
    </row>
    <row r="864" spans="1:5" x14ac:dyDescent="0.25">
      <c r="A864" s="164"/>
      <c r="B864" s="166"/>
      <c r="C864" s="113" t="s">
        <v>3</v>
      </c>
      <c r="D864" s="133" t="s">
        <v>1112</v>
      </c>
      <c r="E864" s="23">
        <v>71126.31</v>
      </c>
    </row>
    <row r="865" spans="1:5" x14ac:dyDescent="0.25">
      <c r="A865" s="164"/>
      <c r="B865" s="166"/>
      <c r="C865" s="113" t="s">
        <v>3</v>
      </c>
      <c r="D865" s="133" t="s">
        <v>1113</v>
      </c>
      <c r="E865" s="23">
        <v>52678.09</v>
      </c>
    </row>
    <row r="866" spans="1:5" x14ac:dyDescent="0.25">
      <c r="A866" s="165"/>
      <c r="B866" s="166"/>
      <c r="C866" s="113" t="s">
        <v>3</v>
      </c>
      <c r="D866" s="133" t="s">
        <v>1114</v>
      </c>
      <c r="E866" s="23">
        <v>60059.24</v>
      </c>
    </row>
    <row r="867" spans="1:5" x14ac:dyDescent="0.25">
      <c r="A867" s="163">
        <f>MAX(A$3:A866)+1</f>
        <v>235</v>
      </c>
      <c r="B867" s="166" t="s">
        <v>1115</v>
      </c>
      <c r="C867" s="115" t="s">
        <v>1</v>
      </c>
      <c r="D867" s="133" t="s">
        <v>1116</v>
      </c>
      <c r="E867" s="24">
        <v>101760.72</v>
      </c>
    </row>
    <row r="868" spans="1:5" x14ac:dyDescent="0.25">
      <c r="A868" s="164"/>
      <c r="B868" s="166"/>
      <c r="C868" s="115" t="s">
        <v>3</v>
      </c>
      <c r="D868" s="133" t="s">
        <v>1117</v>
      </c>
      <c r="E868" s="24">
        <v>78966.66</v>
      </c>
    </row>
    <row r="869" spans="1:5" x14ac:dyDescent="0.25">
      <c r="A869" s="164"/>
      <c r="B869" s="166"/>
      <c r="C869" s="115" t="s">
        <v>3</v>
      </c>
      <c r="D869" s="133" t="s">
        <v>1118</v>
      </c>
      <c r="E869" s="24">
        <v>55757.19</v>
      </c>
    </row>
    <row r="870" spans="1:5" x14ac:dyDescent="0.25">
      <c r="A870" s="164"/>
      <c r="B870" s="166"/>
      <c r="C870" s="115" t="s">
        <v>3</v>
      </c>
      <c r="D870" s="133" t="s">
        <v>1119</v>
      </c>
      <c r="E870" s="24">
        <v>70946.53</v>
      </c>
    </row>
    <row r="871" spans="1:5" x14ac:dyDescent="0.25">
      <c r="A871" s="165"/>
      <c r="B871" s="166"/>
      <c r="C871" s="115" t="s">
        <v>5</v>
      </c>
      <c r="D871" s="133" t="s">
        <v>1120</v>
      </c>
      <c r="E871" s="25">
        <v>34308.61</v>
      </c>
    </row>
    <row r="872" spans="1:5" x14ac:dyDescent="0.25">
      <c r="A872" s="59">
        <f>MAX(A$3:A871)+1</f>
        <v>236</v>
      </c>
      <c r="B872" s="65" t="s">
        <v>1121</v>
      </c>
      <c r="C872" s="116" t="s">
        <v>8</v>
      </c>
      <c r="D872" s="133" t="s">
        <v>1122</v>
      </c>
      <c r="E872" s="16">
        <v>66846.11</v>
      </c>
    </row>
    <row r="873" spans="1:5" x14ac:dyDescent="0.25">
      <c r="A873" s="59">
        <f>MAX(A$3:A872)+1</f>
        <v>237</v>
      </c>
      <c r="B873" s="65" t="s">
        <v>1123</v>
      </c>
      <c r="C873" s="116" t="s">
        <v>8</v>
      </c>
      <c r="D873" s="133" t="s">
        <v>1124</v>
      </c>
      <c r="E873" s="16">
        <v>62737.98</v>
      </c>
    </row>
    <row r="874" spans="1:5" x14ac:dyDescent="0.25">
      <c r="A874" s="59">
        <f>MAX(A$3:A873)+1</f>
        <v>238</v>
      </c>
      <c r="B874" s="65" t="s">
        <v>1125</v>
      </c>
      <c r="C874" s="116" t="s">
        <v>8</v>
      </c>
      <c r="D874" s="133" t="s">
        <v>1126</v>
      </c>
      <c r="E874" s="16">
        <v>58645.4</v>
      </c>
    </row>
    <row r="875" spans="1:5" x14ac:dyDescent="0.25">
      <c r="A875" s="153">
        <f>MAX(A$3:A874)+1</f>
        <v>239</v>
      </c>
      <c r="B875" s="139" t="s">
        <v>1127</v>
      </c>
      <c r="C875" s="116" t="s">
        <v>8</v>
      </c>
      <c r="D875" s="133" t="s">
        <v>1128</v>
      </c>
      <c r="E875" s="16">
        <v>74364.56</v>
      </c>
    </row>
    <row r="876" spans="1:5" x14ac:dyDescent="0.25">
      <c r="A876" s="154"/>
      <c r="B876" s="139"/>
      <c r="C876" s="116" t="s">
        <v>1129</v>
      </c>
      <c r="D876" s="133" t="s">
        <v>1130</v>
      </c>
      <c r="E876" s="16">
        <v>65029.67</v>
      </c>
    </row>
    <row r="877" spans="1:5" x14ac:dyDescent="0.25">
      <c r="A877" s="155"/>
      <c r="B877" s="139"/>
      <c r="C877" s="116" t="s">
        <v>1129</v>
      </c>
      <c r="D877" s="133" t="s">
        <v>1131</v>
      </c>
      <c r="E877" s="16">
        <v>71521.78</v>
      </c>
    </row>
    <row r="878" spans="1:5" x14ac:dyDescent="0.25">
      <c r="A878" s="59">
        <f>MAX(A$3:A877)+1</f>
        <v>240</v>
      </c>
      <c r="B878" s="65" t="s">
        <v>1132</v>
      </c>
      <c r="C878" s="116" t="s">
        <v>8</v>
      </c>
      <c r="D878" s="133" t="s">
        <v>1133</v>
      </c>
      <c r="E878" s="16">
        <v>70640.19</v>
      </c>
    </row>
    <row r="879" spans="1:5" x14ac:dyDescent="0.25">
      <c r="A879" s="153">
        <f>MAX(A$3:A878)+1</f>
        <v>241</v>
      </c>
      <c r="B879" s="139" t="s">
        <v>1134</v>
      </c>
      <c r="C879" s="116" t="s">
        <v>8</v>
      </c>
      <c r="D879" s="133" t="s">
        <v>1135</v>
      </c>
      <c r="E879" s="16">
        <v>79480.66</v>
      </c>
    </row>
    <row r="880" spans="1:5" x14ac:dyDescent="0.25">
      <c r="A880" s="154"/>
      <c r="B880" s="139"/>
      <c r="C880" s="116" t="s">
        <v>1129</v>
      </c>
      <c r="D880" s="133" t="s">
        <v>1136</v>
      </c>
      <c r="E880" s="16">
        <v>50935.34</v>
      </c>
    </row>
    <row r="881" spans="1:5" x14ac:dyDescent="0.25">
      <c r="A881" s="154"/>
      <c r="B881" s="139"/>
      <c r="C881" s="116" t="s">
        <v>1129</v>
      </c>
      <c r="D881" s="133" t="s">
        <v>1137</v>
      </c>
      <c r="E881" s="16">
        <v>76217.73</v>
      </c>
    </row>
    <row r="882" spans="1:5" x14ac:dyDescent="0.25">
      <c r="A882" s="155"/>
      <c r="B882" s="139"/>
      <c r="C882" s="116" t="s">
        <v>1129</v>
      </c>
      <c r="D882" s="133" t="s">
        <v>1138</v>
      </c>
      <c r="E882" s="16">
        <v>58792.55</v>
      </c>
    </row>
    <row r="883" spans="1:5" x14ac:dyDescent="0.25">
      <c r="A883" s="153">
        <f>MAX(A$3:A882)+1</f>
        <v>242</v>
      </c>
      <c r="B883" s="139" t="s">
        <v>1139</v>
      </c>
      <c r="C883" s="116" t="s">
        <v>8</v>
      </c>
      <c r="D883" s="133" t="s">
        <v>1140</v>
      </c>
      <c r="E883" s="16">
        <v>75660.88</v>
      </c>
    </row>
    <row r="884" spans="1:5" x14ac:dyDescent="0.25">
      <c r="A884" s="155"/>
      <c r="B884" s="139"/>
      <c r="C884" s="116" t="s">
        <v>1129</v>
      </c>
      <c r="D884" s="133" t="s">
        <v>1141</v>
      </c>
      <c r="E884" s="16">
        <v>47177.54</v>
      </c>
    </row>
    <row r="885" spans="1:5" x14ac:dyDescent="0.25">
      <c r="A885" s="153">
        <f>MAX(A$3:A884)+1</f>
        <v>243</v>
      </c>
      <c r="B885" s="139" t="s">
        <v>1142</v>
      </c>
      <c r="C885" s="116" t="s">
        <v>8</v>
      </c>
      <c r="D885" s="133" t="s">
        <v>1143</v>
      </c>
      <c r="E885" s="16">
        <v>65216.04</v>
      </c>
    </row>
    <row r="886" spans="1:5" x14ac:dyDescent="0.25">
      <c r="A886" s="154"/>
      <c r="B886" s="139"/>
      <c r="C886" s="116" t="s">
        <v>1129</v>
      </c>
      <c r="D886" s="133" t="s">
        <v>1144</v>
      </c>
      <c r="E886" s="16">
        <v>50324.18</v>
      </c>
    </row>
    <row r="887" spans="1:5" x14ac:dyDescent="0.25">
      <c r="A887" s="155"/>
      <c r="B887" s="139"/>
      <c r="C887" s="116" t="s">
        <v>1129</v>
      </c>
      <c r="D887" s="133" t="s">
        <v>1145</v>
      </c>
      <c r="E887" s="16">
        <v>49279.85</v>
      </c>
    </row>
    <row r="888" spans="1:5" x14ac:dyDescent="0.25">
      <c r="A888" s="153">
        <f>MAX(A$3:A887)+1</f>
        <v>244</v>
      </c>
      <c r="B888" s="139" t="s">
        <v>1146</v>
      </c>
      <c r="C888" s="116" t="s">
        <v>8</v>
      </c>
      <c r="D888" s="133" t="s">
        <v>1147</v>
      </c>
      <c r="E888" s="16">
        <v>66235.47</v>
      </c>
    </row>
    <row r="889" spans="1:5" x14ac:dyDescent="0.25">
      <c r="A889" s="154"/>
      <c r="B889" s="139"/>
      <c r="C889" s="116" t="s">
        <v>1129</v>
      </c>
      <c r="D889" s="133" t="s">
        <v>1148</v>
      </c>
      <c r="E889" s="16">
        <v>29971.599999999999</v>
      </c>
    </row>
    <row r="890" spans="1:5" x14ac:dyDescent="0.25">
      <c r="A890" s="155"/>
      <c r="B890" s="139"/>
      <c r="C890" s="116" t="s">
        <v>1129</v>
      </c>
      <c r="D890" s="133" t="s">
        <v>1149</v>
      </c>
      <c r="E890" s="16">
        <v>49099.44</v>
      </c>
    </row>
    <row r="891" spans="1:5" x14ac:dyDescent="0.25">
      <c r="A891" s="153">
        <f>MAX(A$3:A890)+1</f>
        <v>245</v>
      </c>
      <c r="B891" s="139" t="s">
        <v>1150</v>
      </c>
      <c r="C891" s="116" t="s">
        <v>8</v>
      </c>
      <c r="D891" s="133" t="s">
        <v>1151</v>
      </c>
      <c r="E891" s="16">
        <v>70441.539999999994</v>
      </c>
    </row>
    <row r="892" spans="1:5" x14ac:dyDescent="0.25">
      <c r="A892" s="154"/>
      <c r="B892" s="139"/>
      <c r="C892" s="116" t="s">
        <v>1129</v>
      </c>
      <c r="D892" s="133" t="s">
        <v>1152</v>
      </c>
      <c r="E892" s="16">
        <v>49478.04</v>
      </c>
    </row>
    <row r="893" spans="1:5" x14ac:dyDescent="0.25">
      <c r="A893" s="154"/>
      <c r="B893" s="139"/>
      <c r="C893" s="116" t="s">
        <v>1129</v>
      </c>
      <c r="D893" s="133" t="s">
        <v>1153</v>
      </c>
      <c r="E893" s="16">
        <v>50910.8</v>
      </c>
    </row>
    <row r="894" spans="1:5" x14ac:dyDescent="0.25">
      <c r="A894" s="155"/>
      <c r="B894" s="139"/>
      <c r="C894" s="116" t="s">
        <v>1129</v>
      </c>
      <c r="D894" s="133" t="s">
        <v>1154</v>
      </c>
      <c r="E894" s="16">
        <v>60120.97</v>
      </c>
    </row>
    <row r="895" spans="1:5" x14ac:dyDescent="0.25">
      <c r="A895" s="59">
        <f>MAX(A$3:A894)+1</f>
        <v>246</v>
      </c>
      <c r="B895" s="65" t="s">
        <v>1155</v>
      </c>
      <c r="C895" s="116" t="s">
        <v>8</v>
      </c>
      <c r="D895" s="133" t="s">
        <v>1156</v>
      </c>
      <c r="E895" s="16">
        <v>64978.54</v>
      </c>
    </row>
    <row r="896" spans="1:5" x14ac:dyDescent="0.25">
      <c r="A896" s="153">
        <f>MAX(A$3:A895)+1</f>
        <v>247</v>
      </c>
      <c r="B896" s="139" t="s">
        <v>1157</v>
      </c>
      <c r="C896" s="116" t="s">
        <v>8</v>
      </c>
      <c r="D896" s="133" t="s">
        <v>1158</v>
      </c>
      <c r="E896" s="16">
        <v>63366.96</v>
      </c>
    </row>
    <row r="897" spans="1:5" x14ac:dyDescent="0.25">
      <c r="A897" s="154"/>
      <c r="B897" s="139"/>
      <c r="C897" s="116" t="s">
        <v>1129</v>
      </c>
      <c r="D897" s="133" t="s">
        <v>1159</v>
      </c>
      <c r="E897" s="16">
        <v>51972.1</v>
      </c>
    </row>
    <row r="898" spans="1:5" x14ac:dyDescent="0.25">
      <c r="A898" s="155"/>
      <c r="B898" s="139"/>
      <c r="C898" s="116" t="s">
        <v>1129</v>
      </c>
      <c r="D898" s="133" t="s">
        <v>1160</v>
      </c>
      <c r="E898" s="16">
        <v>41308.82</v>
      </c>
    </row>
    <row r="899" spans="1:5" x14ac:dyDescent="0.25">
      <c r="A899" s="153">
        <f>MAX(A$3:A898)+1</f>
        <v>248</v>
      </c>
      <c r="B899" s="139" t="s">
        <v>1161</v>
      </c>
      <c r="C899" s="116" t="s">
        <v>8</v>
      </c>
      <c r="D899" s="133" t="s">
        <v>1162</v>
      </c>
      <c r="E899" s="16">
        <v>81648.69</v>
      </c>
    </row>
    <row r="900" spans="1:5" x14ac:dyDescent="0.25">
      <c r="A900" s="154"/>
      <c r="B900" s="139"/>
      <c r="C900" s="116" t="s">
        <v>1129</v>
      </c>
      <c r="D900" s="133" t="s">
        <v>1163</v>
      </c>
      <c r="E900" s="16">
        <v>70397.36</v>
      </c>
    </row>
    <row r="901" spans="1:5" x14ac:dyDescent="0.25">
      <c r="A901" s="155"/>
      <c r="B901" s="139"/>
      <c r="C901" s="116" t="s">
        <v>1129</v>
      </c>
      <c r="D901" s="133" t="s">
        <v>1164</v>
      </c>
      <c r="E901" s="16">
        <v>60248.01</v>
      </c>
    </row>
    <row r="902" spans="1:5" x14ac:dyDescent="0.25">
      <c r="A902" s="153">
        <f>MAX(A$3:A901)+1</f>
        <v>249</v>
      </c>
      <c r="B902" s="139" t="s">
        <v>1165</v>
      </c>
      <c r="C902" s="116" t="s">
        <v>8</v>
      </c>
      <c r="D902" s="133" t="s">
        <v>1166</v>
      </c>
      <c r="E902" s="16">
        <v>63439.64</v>
      </c>
    </row>
    <row r="903" spans="1:5" x14ac:dyDescent="0.25">
      <c r="A903" s="154"/>
      <c r="B903" s="139"/>
      <c r="C903" s="116" t="s">
        <v>1129</v>
      </c>
      <c r="D903" s="133" t="s">
        <v>1167</v>
      </c>
      <c r="E903" s="16">
        <v>59630.9</v>
      </c>
    </row>
    <row r="904" spans="1:5" x14ac:dyDescent="0.25">
      <c r="A904" s="154"/>
      <c r="B904" s="139"/>
      <c r="C904" s="116" t="s">
        <v>1129</v>
      </c>
      <c r="D904" s="133" t="s">
        <v>1168</v>
      </c>
      <c r="E904" s="16">
        <v>108171</v>
      </c>
    </row>
    <row r="905" spans="1:5" x14ac:dyDescent="0.25">
      <c r="A905" s="155"/>
      <c r="B905" s="139"/>
      <c r="C905" s="116" t="s">
        <v>1129</v>
      </c>
      <c r="D905" s="133" t="s">
        <v>1169</v>
      </c>
      <c r="E905" s="16">
        <v>50197.86</v>
      </c>
    </row>
    <row r="906" spans="1:5" x14ac:dyDescent="0.25">
      <c r="A906" s="153">
        <f>MAX(A$3:A905)+1</f>
        <v>250</v>
      </c>
      <c r="B906" s="139" t="s">
        <v>1170</v>
      </c>
      <c r="C906" s="116" t="s">
        <v>8</v>
      </c>
      <c r="D906" s="133" t="s">
        <v>1171</v>
      </c>
      <c r="E906" s="16">
        <v>71103.649999999994</v>
      </c>
    </row>
    <row r="907" spans="1:5" x14ac:dyDescent="0.25">
      <c r="A907" s="154"/>
      <c r="B907" s="139"/>
      <c r="C907" s="116" t="s">
        <v>1129</v>
      </c>
      <c r="D907" s="133" t="s">
        <v>1172</v>
      </c>
      <c r="E907" s="16">
        <v>61657.09</v>
      </c>
    </row>
    <row r="908" spans="1:5" x14ac:dyDescent="0.25">
      <c r="A908" s="155"/>
      <c r="B908" s="139"/>
      <c r="C908" s="116" t="s">
        <v>1129</v>
      </c>
      <c r="D908" s="133" t="s">
        <v>1173</v>
      </c>
      <c r="E908" s="16">
        <v>62996.88</v>
      </c>
    </row>
    <row r="909" spans="1:5" x14ac:dyDescent="0.25">
      <c r="A909" s="153">
        <f>MAX(A$3:A908)+1</f>
        <v>251</v>
      </c>
      <c r="B909" s="139" t="s">
        <v>1174</v>
      </c>
      <c r="C909" s="116" t="s">
        <v>8</v>
      </c>
      <c r="D909" s="133" t="s">
        <v>1175</v>
      </c>
      <c r="E909" s="16">
        <v>74169.919999999998</v>
      </c>
    </row>
    <row r="910" spans="1:5" x14ac:dyDescent="0.25">
      <c r="A910" s="154"/>
      <c r="B910" s="139"/>
      <c r="C910" s="116" t="s">
        <v>1129</v>
      </c>
      <c r="D910" s="133" t="s">
        <v>1176</v>
      </c>
      <c r="E910" s="16">
        <v>50617.84</v>
      </c>
    </row>
    <row r="911" spans="1:5" x14ac:dyDescent="0.25">
      <c r="A911" s="155"/>
      <c r="B911" s="139"/>
      <c r="C911" s="116" t="s">
        <v>1129</v>
      </c>
      <c r="D911" s="133" t="s">
        <v>1177</v>
      </c>
      <c r="E911" s="16">
        <v>47662.99</v>
      </c>
    </row>
    <row r="912" spans="1:5" x14ac:dyDescent="0.25">
      <c r="A912" s="153">
        <f>MAX(A$3:A911)+1</f>
        <v>252</v>
      </c>
      <c r="B912" s="139" t="s">
        <v>1178</v>
      </c>
      <c r="C912" s="116" t="s">
        <v>8</v>
      </c>
      <c r="D912" s="133" t="s">
        <v>1153</v>
      </c>
      <c r="E912" s="16">
        <v>54921.5</v>
      </c>
    </row>
    <row r="913" spans="1:5" x14ac:dyDescent="0.25">
      <c r="A913" s="155"/>
      <c r="B913" s="139"/>
      <c r="C913" s="116" t="s">
        <v>1129</v>
      </c>
      <c r="D913" s="133" t="s">
        <v>1179</v>
      </c>
      <c r="E913" s="16">
        <v>36866.720000000001</v>
      </c>
    </row>
    <row r="914" spans="1:5" x14ac:dyDescent="0.25">
      <c r="A914" s="153">
        <f>MAX(A$3:A913)+1</f>
        <v>253</v>
      </c>
      <c r="B914" s="139" t="s">
        <v>1180</v>
      </c>
      <c r="C914" s="116" t="s">
        <v>8</v>
      </c>
      <c r="D914" s="133" t="s">
        <v>1181</v>
      </c>
      <c r="E914" s="16">
        <v>67891.25</v>
      </c>
    </row>
    <row r="915" spans="1:5" x14ac:dyDescent="0.25">
      <c r="A915" s="154"/>
      <c r="B915" s="139"/>
      <c r="C915" s="116" t="s">
        <v>1129</v>
      </c>
      <c r="D915" s="133" t="s">
        <v>1182</v>
      </c>
      <c r="E915" s="16">
        <v>43657.27</v>
      </c>
    </row>
    <row r="916" spans="1:5" x14ac:dyDescent="0.25">
      <c r="A916" s="155"/>
      <c r="B916" s="139"/>
      <c r="C916" s="116" t="s">
        <v>1129</v>
      </c>
      <c r="D916" s="133" t="s">
        <v>1183</v>
      </c>
      <c r="E916" s="16">
        <v>35696.47</v>
      </c>
    </row>
    <row r="917" spans="1:5" x14ac:dyDescent="0.25">
      <c r="A917" s="153">
        <f>MAX(A$3:A916)+1</f>
        <v>254</v>
      </c>
      <c r="B917" s="139" t="s">
        <v>1184</v>
      </c>
      <c r="C917" s="116" t="s">
        <v>8</v>
      </c>
      <c r="D917" s="133" t="s">
        <v>1185</v>
      </c>
      <c r="E917" s="16">
        <v>66581.67</v>
      </c>
    </row>
    <row r="918" spans="1:5" x14ac:dyDescent="0.25">
      <c r="A918" s="154"/>
      <c r="B918" s="139"/>
      <c r="C918" s="116" t="s">
        <v>1129</v>
      </c>
      <c r="D918" s="133" t="s">
        <v>1186</v>
      </c>
      <c r="E918" s="16">
        <v>40161.599999999999</v>
      </c>
    </row>
    <row r="919" spans="1:5" x14ac:dyDescent="0.25">
      <c r="A919" s="155"/>
      <c r="B919" s="139"/>
      <c r="C919" s="116" t="s">
        <v>1129</v>
      </c>
      <c r="D919" s="133" t="s">
        <v>1041</v>
      </c>
      <c r="E919" s="16">
        <v>39288.68</v>
      </c>
    </row>
    <row r="920" spans="1:5" x14ac:dyDescent="0.25">
      <c r="A920" s="153">
        <f>MAX(A$3:A919)+1</f>
        <v>255</v>
      </c>
      <c r="B920" s="139" t="s">
        <v>1187</v>
      </c>
      <c r="C920" s="116" t="s">
        <v>8</v>
      </c>
      <c r="D920" s="133" t="s">
        <v>1188</v>
      </c>
      <c r="E920" s="16">
        <v>59574.52</v>
      </c>
    </row>
    <row r="921" spans="1:5" x14ac:dyDescent="0.25">
      <c r="A921" s="155"/>
      <c r="B921" s="139"/>
      <c r="C921" s="116" t="s">
        <v>1129</v>
      </c>
      <c r="D921" s="133" t="s">
        <v>1189</v>
      </c>
      <c r="E921" s="16">
        <v>43807.7</v>
      </c>
    </row>
    <row r="922" spans="1:5" x14ac:dyDescent="0.25">
      <c r="A922" s="59">
        <f>MAX(A$3:A921)+1</f>
        <v>256</v>
      </c>
      <c r="B922" s="65" t="s">
        <v>1190</v>
      </c>
      <c r="C922" s="116" t="s">
        <v>8</v>
      </c>
      <c r="D922" s="133" t="s">
        <v>1191</v>
      </c>
      <c r="E922" s="16">
        <v>58988.94</v>
      </c>
    </row>
    <row r="923" spans="1:5" x14ac:dyDescent="0.25">
      <c r="A923" s="59">
        <f>MAX(A$3:A922)+1</f>
        <v>257</v>
      </c>
      <c r="B923" s="65" t="s">
        <v>1192</v>
      </c>
      <c r="C923" s="116" t="s">
        <v>8</v>
      </c>
      <c r="D923" s="133" t="s">
        <v>1193</v>
      </c>
      <c r="E923" s="16">
        <v>62703.03</v>
      </c>
    </row>
    <row r="924" spans="1:5" x14ac:dyDescent="0.25">
      <c r="A924" s="153">
        <f>MAX(A$3:A923)+1</f>
        <v>258</v>
      </c>
      <c r="B924" s="139" t="s">
        <v>1194</v>
      </c>
      <c r="C924" s="116" t="s">
        <v>8</v>
      </c>
      <c r="D924" s="133" t="s">
        <v>1195</v>
      </c>
      <c r="E924" s="16">
        <v>66523.990000000005</v>
      </c>
    </row>
    <row r="925" spans="1:5" x14ac:dyDescent="0.25">
      <c r="A925" s="154"/>
      <c r="B925" s="139"/>
      <c r="C925" s="116" t="s">
        <v>1129</v>
      </c>
      <c r="D925" s="133" t="s">
        <v>1196</v>
      </c>
      <c r="E925" s="16">
        <v>42956.27</v>
      </c>
    </row>
    <row r="926" spans="1:5" x14ac:dyDescent="0.25">
      <c r="A926" s="155"/>
      <c r="B926" s="139"/>
      <c r="C926" s="116" t="s">
        <v>1129</v>
      </c>
      <c r="D926" s="133" t="s">
        <v>1197</v>
      </c>
      <c r="E926" s="16">
        <v>32498.34</v>
      </c>
    </row>
    <row r="927" spans="1:5" x14ac:dyDescent="0.25">
      <c r="A927" s="59">
        <f>MAX(A$3:A926)+1</f>
        <v>259</v>
      </c>
      <c r="B927" s="65" t="s">
        <v>1198</v>
      </c>
      <c r="C927" s="116" t="s">
        <v>8</v>
      </c>
      <c r="D927" s="133" t="s">
        <v>1199</v>
      </c>
      <c r="E927" s="16">
        <v>58345.02</v>
      </c>
    </row>
    <row r="928" spans="1:5" x14ac:dyDescent="0.25">
      <c r="A928" s="59">
        <f>MAX(A$3:A927)+1</f>
        <v>260</v>
      </c>
      <c r="B928" s="65" t="s">
        <v>1200</v>
      </c>
      <c r="C928" s="116" t="s">
        <v>8</v>
      </c>
      <c r="D928" s="133" t="s">
        <v>1201</v>
      </c>
      <c r="E928" s="16">
        <v>68732.75</v>
      </c>
    </row>
    <row r="929" spans="1:5" x14ac:dyDescent="0.25">
      <c r="A929" s="153">
        <f>MAX(A$3:A928)+1</f>
        <v>261</v>
      </c>
      <c r="B929" s="139" t="s">
        <v>1202</v>
      </c>
      <c r="C929" s="116" t="s">
        <v>8</v>
      </c>
      <c r="D929" s="133" t="s">
        <v>1203</v>
      </c>
      <c r="E929" s="16">
        <v>77843.72</v>
      </c>
    </row>
    <row r="930" spans="1:5" x14ac:dyDescent="0.25">
      <c r="A930" s="154"/>
      <c r="B930" s="139"/>
      <c r="C930" s="116" t="s">
        <v>1129</v>
      </c>
      <c r="D930" s="133" t="s">
        <v>1204</v>
      </c>
      <c r="E930" s="16">
        <v>55802.559999999998</v>
      </c>
    </row>
    <row r="931" spans="1:5" x14ac:dyDescent="0.25">
      <c r="A931" s="155"/>
      <c r="B931" s="139"/>
      <c r="C931" s="116" t="s">
        <v>1129</v>
      </c>
      <c r="D931" s="133" t="s">
        <v>1205</v>
      </c>
      <c r="E931" s="16">
        <v>66489.440000000002</v>
      </c>
    </row>
    <row r="932" spans="1:5" x14ac:dyDescent="0.25">
      <c r="A932" s="153">
        <f>MAX(A$3:A931)+1</f>
        <v>262</v>
      </c>
      <c r="B932" s="139" t="s">
        <v>1206</v>
      </c>
      <c r="C932" s="116" t="s">
        <v>8</v>
      </c>
      <c r="D932" s="133" t="s">
        <v>1207</v>
      </c>
      <c r="E932" s="16">
        <v>80121.83</v>
      </c>
    </row>
    <row r="933" spans="1:5" x14ac:dyDescent="0.25">
      <c r="A933" s="154"/>
      <c r="B933" s="139"/>
      <c r="C933" s="116" t="s">
        <v>1129</v>
      </c>
      <c r="D933" s="133" t="s">
        <v>1208</v>
      </c>
      <c r="E933" s="16">
        <v>61147.22</v>
      </c>
    </row>
    <row r="934" spans="1:5" x14ac:dyDescent="0.25">
      <c r="A934" s="155"/>
      <c r="B934" s="139"/>
      <c r="C934" s="116" t="s">
        <v>1129</v>
      </c>
      <c r="D934" s="133" t="s">
        <v>1209</v>
      </c>
      <c r="E934" s="16">
        <v>64126.52</v>
      </c>
    </row>
    <row r="935" spans="1:5" x14ac:dyDescent="0.25">
      <c r="A935" s="59">
        <f>MAX(A$3:A934)+1</f>
        <v>263</v>
      </c>
      <c r="B935" s="65" t="s">
        <v>1210</v>
      </c>
      <c r="C935" s="116" t="s">
        <v>8</v>
      </c>
      <c r="D935" s="133" t="s">
        <v>1211</v>
      </c>
      <c r="E935" s="16">
        <v>69376.36</v>
      </c>
    </row>
    <row r="936" spans="1:5" x14ac:dyDescent="0.25">
      <c r="A936" s="59">
        <f>MAX(A$3:A935)+1</f>
        <v>264</v>
      </c>
      <c r="B936" s="65" t="s">
        <v>1212</v>
      </c>
      <c r="C936" s="116" t="s">
        <v>8</v>
      </c>
      <c r="D936" s="133" t="s">
        <v>1213</v>
      </c>
      <c r="E936" s="16">
        <v>68079.81</v>
      </c>
    </row>
    <row r="937" spans="1:5" x14ac:dyDescent="0.25">
      <c r="A937" s="59">
        <f>MAX(A$3:A936)+1</f>
        <v>265</v>
      </c>
      <c r="B937" s="65" t="s">
        <v>1214</v>
      </c>
      <c r="C937" s="116" t="s">
        <v>8</v>
      </c>
      <c r="D937" s="133" t="s">
        <v>1215</v>
      </c>
      <c r="E937" s="16">
        <v>60029.77</v>
      </c>
    </row>
    <row r="938" spans="1:5" x14ac:dyDescent="0.25">
      <c r="A938" s="153">
        <f>MAX(A$3:A937)+1</f>
        <v>266</v>
      </c>
      <c r="B938" s="139" t="s">
        <v>1216</v>
      </c>
      <c r="C938" s="116" t="s">
        <v>1</v>
      </c>
      <c r="D938" s="133" t="s">
        <v>1217</v>
      </c>
      <c r="E938" s="16">
        <v>79991.8</v>
      </c>
    </row>
    <row r="939" spans="1:5" x14ac:dyDescent="0.25">
      <c r="A939" s="154"/>
      <c r="B939" s="139"/>
      <c r="C939" s="116" t="s">
        <v>3</v>
      </c>
      <c r="D939" s="133" t="s">
        <v>1218</v>
      </c>
      <c r="E939" s="16">
        <v>62097.11</v>
      </c>
    </row>
    <row r="940" spans="1:5" x14ac:dyDescent="0.25">
      <c r="A940" s="154"/>
      <c r="B940" s="139"/>
      <c r="C940" s="116" t="s">
        <v>3</v>
      </c>
      <c r="D940" s="133" t="s">
        <v>1219</v>
      </c>
      <c r="E940" s="16">
        <v>52419.79</v>
      </c>
    </row>
    <row r="941" spans="1:5" x14ac:dyDescent="0.25">
      <c r="A941" s="154"/>
      <c r="B941" s="139"/>
      <c r="C941" s="116" t="s">
        <v>3</v>
      </c>
      <c r="D941" s="133" t="s">
        <v>1220</v>
      </c>
      <c r="E941" s="16">
        <v>64596.93</v>
      </c>
    </row>
    <row r="942" spans="1:5" x14ac:dyDescent="0.25">
      <c r="A942" s="155"/>
      <c r="B942" s="139"/>
      <c r="C942" s="116" t="s">
        <v>3</v>
      </c>
      <c r="D942" s="133" t="s">
        <v>1221</v>
      </c>
      <c r="E942" s="16">
        <v>60488.56</v>
      </c>
    </row>
    <row r="943" spans="1:5" x14ac:dyDescent="0.25">
      <c r="A943" s="153">
        <f>MAX(A$3:A942)+1</f>
        <v>267</v>
      </c>
      <c r="B943" s="139" t="s">
        <v>1222</v>
      </c>
      <c r="C943" s="116" t="s">
        <v>1</v>
      </c>
      <c r="D943" s="133" t="s">
        <v>1223</v>
      </c>
      <c r="E943" s="16">
        <v>81702.179999999993</v>
      </c>
    </row>
    <row r="944" spans="1:5" x14ac:dyDescent="0.25">
      <c r="A944" s="154"/>
      <c r="B944" s="139"/>
      <c r="C944" s="116" t="s">
        <v>3</v>
      </c>
      <c r="D944" s="133" t="s">
        <v>1224</v>
      </c>
      <c r="E944" s="16">
        <v>63279.58</v>
      </c>
    </row>
    <row r="945" spans="1:5" x14ac:dyDescent="0.25">
      <c r="A945" s="154"/>
      <c r="B945" s="139"/>
      <c r="C945" s="116" t="s">
        <v>3</v>
      </c>
      <c r="D945" s="133" t="s">
        <v>1225</v>
      </c>
      <c r="E945" s="16">
        <v>35636.75</v>
      </c>
    </row>
    <row r="946" spans="1:5" x14ac:dyDescent="0.25">
      <c r="A946" s="154"/>
      <c r="B946" s="139"/>
      <c r="C946" s="116" t="s">
        <v>3</v>
      </c>
      <c r="D946" s="133" t="s">
        <v>354</v>
      </c>
      <c r="E946" s="16">
        <v>34515.379999999997</v>
      </c>
    </row>
    <row r="947" spans="1:5" x14ac:dyDescent="0.25">
      <c r="A947" s="155"/>
      <c r="B947" s="139"/>
      <c r="C947" s="116" t="s">
        <v>3</v>
      </c>
      <c r="D947" s="133" t="s">
        <v>1226</v>
      </c>
      <c r="E947" s="16">
        <v>68452.31</v>
      </c>
    </row>
    <row r="948" spans="1:5" x14ac:dyDescent="0.25">
      <c r="A948" s="153">
        <f>MAX(A$3:A947)+1</f>
        <v>268</v>
      </c>
      <c r="B948" s="139" t="s">
        <v>1227</v>
      </c>
      <c r="C948" s="116" t="s">
        <v>1</v>
      </c>
      <c r="D948" s="133" t="s">
        <v>1228</v>
      </c>
      <c r="E948" s="16">
        <v>92412.47</v>
      </c>
    </row>
    <row r="949" spans="1:5" x14ac:dyDescent="0.25">
      <c r="A949" s="154"/>
      <c r="B949" s="139"/>
      <c r="C949" s="116" t="s">
        <v>3</v>
      </c>
      <c r="D949" s="133" t="s">
        <v>1229</v>
      </c>
      <c r="E949" s="16">
        <v>58675.46</v>
      </c>
    </row>
    <row r="950" spans="1:5" x14ac:dyDescent="0.25">
      <c r="A950" s="154"/>
      <c r="B950" s="139"/>
      <c r="C950" s="116" t="s">
        <v>3</v>
      </c>
      <c r="D950" s="133" t="s">
        <v>1230</v>
      </c>
      <c r="E950" s="16">
        <v>64920.27</v>
      </c>
    </row>
    <row r="951" spans="1:5" x14ac:dyDescent="0.25">
      <c r="A951" s="154"/>
      <c r="B951" s="139"/>
      <c r="C951" s="116" t="s">
        <v>3</v>
      </c>
      <c r="D951" s="133" t="s">
        <v>1231</v>
      </c>
      <c r="E951" s="16">
        <v>49153.37</v>
      </c>
    </row>
    <row r="952" spans="1:5" x14ac:dyDescent="0.25">
      <c r="A952" s="154"/>
      <c r="B952" s="139"/>
      <c r="C952" s="116" t="s">
        <v>3</v>
      </c>
      <c r="D952" s="133" t="s">
        <v>1232</v>
      </c>
      <c r="E952" s="16">
        <v>59250.06</v>
      </c>
    </row>
    <row r="953" spans="1:5" x14ac:dyDescent="0.25">
      <c r="A953" s="155"/>
      <c r="B953" s="139"/>
      <c r="C953" s="116" t="s">
        <v>3</v>
      </c>
      <c r="D953" s="133" t="s">
        <v>1233</v>
      </c>
      <c r="E953" s="16">
        <v>54656.44</v>
      </c>
    </row>
    <row r="954" spans="1:5" x14ac:dyDescent="0.25">
      <c r="A954" s="153">
        <f>MAX(A$3:A953)+1</f>
        <v>269</v>
      </c>
      <c r="B954" s="139" t="s">
        <v>1234</v>
      </c>
      <c r="C954" s="116" t="s">
        <v>1</v>
      </c>
      <c r="D954" s="133" t="s">
        <v>1235</v>
      </c>
      <c r="E954" s="16">
        <v>95182.35</v>
      </c>
    </row>
    <row r="955" spans="1:5" x14ac:dyDescent="0.25">
      <c r="A955" s="154"/>
      <c r="B955" s="139"/>
      <c r="C955" s="116" t="s">
        <v>3</v>
      </c>
      <c r="D955" s="133" t="s">
        <v>1236</v>
      </c>
      <c r="E955" s="16">
        <v>75744.37</v>
      </c>
    </row>
    <row r="956" spans="1:5" x14ac:dyDescent="0.25">
      <c r="A956" s="154"/>
      <c r="B956" s="139"/>
      <c r="C956" s="116" t="s">
        <v>3</v>
      </c>
      <c r="D956" s="133" t="s">
        <v>1237</v>
      </c>
      <c r="E956" s="16">
        <v>87000.7</v>
      </c>
    </row>
    <row r="957" spans="1:5" x14ac:dyDescent="0.25">
      <c r="A957" s="154"/>
      <c r="B957" s="139"/>
      <c r="C957" s="116" t="s">
        <v>3</v>
      </c>
      <c r="D957" s="133" t="s">
        <v>1238</v>
      </c>
      <c r="E957" s="16">
        <v>66797.919999999998</v>
      </c>
    </row>
    <row r="958" spans="1:5" x14ac:dyDescent="0.25">
      <c r="A958" s="154"/>
      <c r="B958" s="139"/>
      <c r="C958" s="116" t="s">
        <v>3</v>
      </c>
      <c r="D958" s="133" t="s">
        <v>1239</v>
      </c>
      <c r="E958" s="16">
        <v>68488.820000000007</v>
      </c>
    </row>
    <row r="959" spans="1:5" x14ac:dyDescent="0.25">
      <c r="A959" s="154"/>
      <c r="B959" s="139"/>
      <c r="C959" s="116" t="s">
        <v>3</v>
      </c>
      <c r="D959" s="133" t="s">
        <v>1240</v>
      </c>
      <c r="E959" s="16">
        <v>69031.19</v>
      </c>
    </row>
    <row r="960" spans="1:5" x14ac:dyDescent="0.25">
      <c r="A960" s="155"/>
      <c r="B960" s="139"/>
      <c r="C960" s="116" t="s">
        <v>3</v>
      </c>
      <c r="D960" s="133" t="s">
        <v>657</v>
      </c>
      <c r="E960" s="16">
        <v>87498.34</v>
      </c>
    </row>
    <row r="961" spans="1:5" x14ac:dyDescent="0.25">
      <c r="A961" s="153">
        <f>MAX(A$3:A960)+1</f>
        <v>270</v>
      </c>
      <c r="B961" s="139" t="s">
        <v>1241</v>
      </c>
      <c r="C961" s="116" t="s">
        <v>1</v>
      </c>
      <c r="D961" s="133" t="s">
        <v>1242</v>
      </c>
      <c r="E961" s="16">
        <v>105203.1</v>
      </c>
    </row>
    <row r="962" spans="1:5" x14ac:dyDescent="0.25">
      <c r="A962" s="154"/>
      <c r="B962" s="139"/>
      <c r="C962" s="116" t="s">
        <v>3</v>
      </c>
      <c r="D962" s="133" t="s">
        <v>1243</v>
      </c>
      <c r="E962" s="16">
        <v>83719.95</v>
      </c>
    </row>
    <row r="963" spans="1:5" x14ac:dyDescent="0.25">
      <c r="A963" s="154"/>
      <c r="B963" s="139"/>
      <c r="C963" s="116" t="s">
        <v>3</v>
      </c>
      <c r="D963" s="133" t="s">
        <v>1244</v>
      </c>
      <c r="E963" s="16">
        <v>96245.34</v>
      </c>
    </row>
    <row r="964" spans="1:5" x14ac:dyDescent="0.25">
      <c r="A964" s="154"/>
      <c r="B964" s="139"/>
      <c r="C964" s="116" t="s">
        <v>3</v>
      </c>
      <c r="D964" s="133" t="s">
        <v>1245</v>
      </c>
      <c r="E964" s="16">
        <v>80579.19</v>
      </c>
    </row>
    <row r="965" spans="1:5" x14ac:dyDescent="0.25">
      <c r="A965" s="154"/>
      <c r="B965" s="139"/>
      <c r="C965" s="116" t="s">
        <v>3</v>
      </c>
      <c r="D965" s="133" t="s">
        <v>1246</v>
      </c>
      <c r="E965" s="16">
        <v>61933.17</v>
      </c>
    </row>
    <row r="966" spans="1:5" x14ac:dyDescent="0.25">
      <c r="A966" s="154"/>
      <c r="B966" s="139"/>
      <c r="C966" s="116" t="s">
        <v>3</v>
      </c>
      <c r="D966" s="133" t="s">
        <v>1247</v>
      </c>
      <c r="E966" s="16">
        <v>86042.5</v>
      </c>
    </row>
    <row r="967" spans="1:5" x14ac:dyDescent="0.25">
      <c r="A967" s="154"/>
      <c r="B967" s="139"/>
      <c r="C967" s="116" t="s">
        <v>3</v>
      </c>
      <c r="D967" s="133" t="s">
        <v>1248</v>
      </c>
      <c r="E967" s="16">
        <v>53730.239999999998</v>
      </c>
    </row>
    <row r="968" spans="1:5" x14ac:dyDescent="0.25">
      <c r="A968" s="155"/>
      <c r="B968" s="139"/>
      <c r="C968" s="116" t="s">
        <v>3</v>
      </c>
      <c r="D968" s="133" t="s">
        <v>1249</v>
      </c>
      <c r="E968" s="16">
        <v>66177.69</v>
      </c>
    </row>
    <row r="969" spans="1:5" x14ac:dyDescent="0.25">
      <c r="A969" s="153">
        <f>MAX(A$3:A968)+1</f>
        <v>271</v>
      </c>
      <c r="B969" s="139" t="s">
        <v>1250</v>
      </c>
      <c r="C969" s="116" t="s">
        <v>1</v>
      </c>
      <c r="D969" s="133" t="s">
        <v>1251</v>
      </c>
      <c r="E969" s="16">
        <v>100041.97</v>
      </c>
    </row>
    <row r="970" spans="1:5" x14ac:dyDescent="0.25">
      <c r="A970" s="154"/>
      <c r="B970" s="139"/>
      <c r="C970" s="116" t="s">
        <v>3</v>
      </c>
      <c r="D970" s="133" t="s">
        <v>1252</v>
      </c>
      <c r="E970" s="16">
        <v>45606.41</v>
      </c>
    </row>
    <row r="971" spans="1:5" x14ac:dyDescent="0.25">
      <c r="A971" s="154"/>
      <c r="B971" s="139"/>
      <c r="C971" s="116" t="s">
        <v>3</v>
      </c>
      <c r="D971" s="133" t="s">
        <v>1253</v>
      </c>
      <c r="E971" s="16">
        <v>53583.34</v>
      </c>
    </row>
    <row r="972" spans="1:5" x14ac:dyDescent="0.25">
      <c r="A972" s="155"/>
      <c r="B972" s="139"/>
      <c r="C972" s="116" t="s">
        <v>3</v>
      </c>
      <c r="D972" s="133" t="s">
        <v>1254</v>
      </c>
      <c r="E972" s="16">
        <v>56710.49</v>
      </c>
    </row>
    <row r="973" spans="1:5" x14ac:dyDescent="0.25">
      <c r="A973" s="153">
        <f>MAX(A$3:A972)+1</f>
        <v>272</v>
      </c>
      <c r="B973" s="139" t="s">
        <v>1255</v>
      </c>
      <c r="C973" s="116" t="s">
        <v>1</v>
      </c>
      <c r="D973" s="133" t="s">
        <v>1256</v>
      </c>
      <c r="E973" s="16">
        <v>73216.61</v>
      </c>
    </row>
    <row r="974" spans="1:5" x14ac:dyDescent="0.25">
      <c r="A974" s="154"/>
      <c r="B974" s="139"/>
      <c r="C974" s="116" t="s">
        <v>3</v>
      </c>
      <c r="D974" s="133" t="s">
        <v>1257</v>
      </c>
      <c r="E974" s="16">
        <v>35659.15</v>
      </c>
    </row>
    <row r="975" spans="1:5" x14ac:dyDescent="0.25">
      <c r="A975" s="154"/>
      <c r="B975" s="139"/>
      <c r="C975" s="116" t="s">
        <v>3</v>
      </c>
      <c r="D975" s="133" t="s">
        <v>1258</v>
      </c>
      <c r="E975" s="16">
        <v>43548.62</v>
      </c>
    </row>
    <row r="976" spans="1:5" x14ac:dyDescent="0.25">
      <c r="A976" s="154"/>
      <c r="B976" s="139"/>
      <c r="C976" s="116" t="s">
        <v>3</v>
      </c>
      <c r="D976" s="133" t="s">
        <v>1259</v>
      </c>
      <c r="E976" s="16">
        <v>46522.720000000001</v>
      </c>
    </row>
    <row r="977" spans="1:5" x14ac:dyDescent="0.25">
      <c r="A977" s="155"/>
      <c r="B977" s="139"/>
      <c r="C977" s="116" t="s">
        <v>3</v>
      </c>
      <c r="D977" s="133" t="s">
        <v>1260</v>
      </c>
      <c r="E977" s="16">
        <v>42491.38</v>
      </c>
    </row>
    <row r="978" spans="1:5" x14ac:dyDescent="0.25">
      <c r="A978" s="153">
        <f>MAX(A$3:A977)+1</f>
        <v>273</v>
      </c>
      <c r="B978" s="139" t="s">
        <v>1261</v>
      </c>
      <c r="C978" s="116" t="s">
        <v>1</v>
      </c>
      <c r="D978" s="133" t="s">
        <v>1262</v>
      </c>
      <c r="E978" s="16">
        <v>83964.93</v>
      </c>
    </row>
    <row r="979" spans="1:5" x14ac:dyDescent="0.25">
      <c r="A979" s="155"/>
      <c r="B979" s="139"/>
      <c r="C979" s="116" t="s">
        <v>3</v>
      </c>
      <c r="D979" s="133" t="s">
        <v>1263</v>
      </c>
      <c r="E979" s="16">
        <v>63376.55</v>
      </c>
    </row>
    <row r="980" spans="1:5" x14ac:dyDescent="0.25">
      <c r="A980" s="153">
        <f>MAX(A$3:A979)+1</f>
        <v>274</v>
      </c>
      <c r="B980" s="139" t="s">
        <v>1264</v>
      </c>
      <c r="C980" s="116" t="s">
        <v>1</v>
      </c>
      <c r="D980" s="133" t="s">
        <v>1265</v>
      </c>
      <c r="E980" s="16">
        <v>89531</v>
      </c>
    </row>
    <row r="981" spans="1:5" x14ac:dyDescent="0.25">
      <c r="A981" s="154"/>
      <c r="B981" s="139"/>
      <c r="C981" s="116" t="s">
        <v>3</v>
      </c>
      <c r="D981" s="133" t="s">
        <v>1266</v>
      </c>
      <c r="E981" s="16">
        <v>57951</v>
      </c>
    </row>
    <row r="982" spans="1:5" x14ac:dyDescent="0.25">
      <c r="A982" s="154"/>
      <c r="B982" s="139"/>
      <c r="C982" s="116" t="s">
        <v>3</v>
      </c>
      <c r="D982" s="133" t="s">
        <v>1267</v>
      </c>
      <c r="E982" s="16">
        <v>63987</v>
      </c>
    </row>
    <row r="983" spans="1:5" x14ac:dyDescent="0.25">
      <c r="A983" s="154"/>
      <c r="B983" s="139"/>
      <c r="C983" s="117" t="s">
        <v>3</v>
      </c>
      <c r="D983" s="133" t="s">
        <v>1268</v>
      </c>
      <c r="E983" s="16">
        <v>64673</v>
      </c>
    </row>
    <row r="984" spans="1:5" x14ac:dyDescent="0.25">
      <c r="A984" s="154"/>
      <c r="B984" s="139"/>
      <c r="C984" s="117" t="s">
        <v>3</v>
      </c>
      <c r="D984" s="133" t="s">
        <v>1269</v>
      </c>
      <c r="E984" s="16">
        <v>46003</v>
      </c>
    </row>
    <row r="985" spans="1:5" x14ac:dyDescent="0.25">
      <c r="A985" s="154"/>
      <c r="B985" s="139"/>
      <c r="C985" s="117" t="s">
        <v>3</v>
      </c>
      <c r="D985" s="133" t="s">
        <v>1270</v>
      </c>
      <c r="E985" s="16">
        <v>60907</v>
      </c>
    </row>
    <row r="986" spans="1:5" x14ac:dyDescent="0.25">
      <c r="A986" s="154"/>
      <c r="B986" s="139"/>
      <c r="C986" s="117" t="s">
        <v>3</v>
      </c>
      <c r="D986" s="133" t="s">
        <v>1271</v>
      </c>
      <c r="E986" s="16">
        <v>62687</v>
      </c>
    </row>
    <row r="987" spans="1:5" x14ac:dyDescent="0.25">
      <c r="A987" s="154"/>
      <c r="B987" s="139"/>
      <c r="C987" s="117" t="s">
        <v>3</v>
      </c>
      <c r="D987" s="133" t="s">
        <v>1272</v>
      </c>
      <c r="E987" s="16">
        <v>72806</v>
      </c>
    </row>
    <row r="988" spans="1:5" x14ac:dyDescent="0.25">
      <c r="A988" s="155"/>
      <c r="B988" s="139"/>
      <c r="C988" s="117" t="s">
        <v>10</v>
      </c>
      <c r="D988" s="133" t="s">
        <v>1273</v>
      </c>
      <c r="E988" s="16">
        <v>72455</v>
      </c>
    </row>
    <row r="989" spans="1:5" x14ac:dyDescent="0.25">
      <c r="A989" s="153">
        <f>MAX(A$3:A988)+1</f>
        <v>275</v>
      </c>
      <c r="B989" s="139" t="s">
        <v>1274</v>
      </c>
      <c r="C989" s="116" t="s">
        <v>1</v>
      </c>
      <c r="D989" s="133" t="s">
        <v>1275</v>
      </c>
      <c r="E989" s="16">
        <v>99851.21</v>
      </c>
    </row>
    <row r="990" spans="1:5" x14ac:dyDescent="0.25">
      <c r="A990" s="154"/>
      <c r="B990" s="139"/>
      <c r="C990" s="116" t="s">
        <v>3</v>
      </c>
      <c r="D990" s="133" t="s">
        <v>1276</v>
      </c>
      <c r="E990" s="16">
        <v>76405.17</v>
      </c>
    </row>
    <row r="991" spans="1:5" x14ac:dyDescent="0.25">
      <c r="A991" s="154"/>
      <c r="B991" s="139"/>
      <c r="C991" s="116" t="s">
        <v>3</v>
      </c>
      <c r="D991" s="133" t="s">
        <v>1277</v>
      </c>
      <c r="E991" s="16">
        <v>67376.02</v>
      </c>
    </row>
    <row r="992" spans="1:5" x14ac:dyDescent="0.25">
      <c r="A992" s="154"/>
      <c r="B992" s="139"/>
      <c r="C992" s="116" t="s">
        <v>3</v>
      </c>
      <c r="D992" s="133" t="s">
        <v>1278</v>
      </c>
      <c r="E992" s="16">
        <v>58839.98</v>
      </c>
    </row>
    <row r="993" spans="1:5" x14ac:dyDescent="0.25">
      <c r="A993" s="154"/>
      <c r="B993" s="139"/>
      <c r="C993" s="116" t="s">
        <v>3</v>
      </c>
      <c r="D993" s="133" t="s">
        <v>1279</v>
      </c>
      <c r="E993" s="16">
        <v>57260.53</v>
      </c>
    </row>
    <row r="994" spans="1:5" x14ac:dyDescent="0.25">
      <c r="A994" s="154"/>
      <c r="B994" s="139"/>
      <c r="C994" s="116" t="s">
        <v>3</v>
      </c>
      <c r="D994" s="133" t="s">
        <v>1280</v>
      </c>
      <c r="E994" s="16">
        <v>62062.07</v>
      </c>
    </row>
    <row r="995" spans="1:5" x14ac:dyDescent="0.25">
      <c r="A995" s="155"/>
      <c r="B995" s="139"/>
      <c r="C995" s="116" t="s">
        <v>4</v>
      </c>
      <c r="D995" s="133" t="s">
        <v>1281</v>
      </c>
      <c r="E995" s="16">
        <v>61302.61</v>
      </c>
    </row>
    <row r="996" spans="1:5" x14ac:dyDescent="0.25">
      <c r="A996" s="153">
        <f>MAX(A$3:A995)+1</f>
        <v>276</v>
      </c>
      <c r="B996" s="139" t="s">
        <v>1282</v>
      </c>
      <c r="C996" s="116" t="s">
        <v>1</v>
      </c>
      <c r="D996" s="133" t="s">
        <v>1283</v>
      </c>
      <c r="E996" s="16">
        <v>105472.23</v>
      </c>
    </row>
    <row r="997" spans="1:5" x14ac:dyDescent="0.25">
      <c r="A997" s="154"/>
      <c r="B997" s="139"/>
      <c r="C997" s="116" t="s">
        <v>3</v>
      </c>
      <c r="D997" s="133" t="s">
        <v>1284</v>
      </c>
      <c r="E997" s="16">
        <v>79206.039999999994</v>
      </c>
    </row>
    <row r="998" spans="1:5" x14ac:dyDescent="0.25">
      <c r="A998" s="154"/>
      <c r="B998" s="139"/>
      <c r="C998" s="116" t="s">
        <v>3</v>
      </c>
      <c r="D998" s="133" t="s">
        <v>1285</v>
      </c>
      <c r="E998" s="16">
        <v>81230.149999999994</v>
      </c>
    </row>
    <row r="999" spans="1:5" x14ac:dyDescent="0.25">
      <c r="A999" s="154"/>
      <c r="B999" s="139"/>
      <c r="C999" s="116" t="s">
        <v>3</v>
      </c>
      <c r="D999" s="133" t="s">
        <v>1286</v>
      </c>
      <c r="E999" s="16">
        <v>86063.74</v>
      </c>
    </row>
    <row r="1000" spans="1:5" x14ac:dyDescent="0.25">
      <c r="A1000" s="154"/>
      <c r="B1000" s="139"/>
      <c r="C1000" s="116" t="s">
        <v>3</v>
      </c>
      <c r="D1000" s="133" t="s">
        <v>1287</v>
      </c>
      <c r="E1000" s="16">
        <v>87944.69</v>
      </c>
    </row>
    <row r="1001" spans="1:5" x14ac:dyDescent="0.25">
      <c r="A1001" s="154"/>
      <c r="B1001" s="139"/>
      <c r="C1001" s="116" t="s">
        <v>3</v>
      </c>
      <c r="D1001" s="133" t="s">
        <v>1288</v>
      </c>
      <c r="E1001" s="16">
        <v>81697.460000000006</v>
      </c>
    </row>
    <row r="1002" spans="1:5" x14ac:dyDescent="0.25">
      <c r="A1002" s="155"/>
      <c r="B1002" s="139"/>
      <c r="C1002" s="116" t="s">
        <v>4</v>
      </c>
      <c r="D1002" s="133" t="s">
        <v>1289</v>
      </c>
      <c r="E1002" s="16">
        <v>66505.429999999993</v>
      </c>
    </row>
    <row r="1003" spans="1:5" x14ac:dyDescent="0.25">
      <c r="A1003" s="153">
        <f>MAX(A$3:A1002)+1</f>
        <v>277</v>
      </c>
      <c r="B1003" s="139" t="s">
        <v>1290</v>
      </c>
      <c r="C1003" s="65" t="s">
        <v>1</v>
      </c>
      <c r="D1003" s="133" t="s">
        <v>1291</v>
      </c>
      <c r="E1003" s="16">
        <v>101532.38</v>
      </c>
    </row>
    <row r="1004" spans="1:5" x14ac:dyDescent="0.25">
      <c r="A1004" s="154"/>
      <c r="B1004" s="139"/>
      <c r="C1004" s="65" t="s">
        <v>5</v>
      </c>
      <c r="D1004" s="133" t="s">
        <v>1292</v>
      </c>
      <c r="E1004" s="16">
        <v>60025.89</v>
      </c>
    </row>
    <row r="1005" spans="1:5" x14ac:dyDescent="0.25">
      <c r="A1005" s="154"/>
      <c r="B1005" s="139"/>
      <c r="C1005" s="65" t="s">
        <v>5</v>
      </c>
      <c r="D1005" s="133" t="s">
        <v>1293</v>
      </c>
      <c r="E1005" s="16">
        <v>65972.92</v>
      </c>
    </row>
    <row r="1006" spans="1:5" x14ac:dyDescent="0.25">
      <c r="A1006" s="154"/>
      <c r="B1006" s="139"/>
      <c r="C1006" s="65" t="s">
        <v>5</v>
      </c>
      <c r="D1006" s="133" t="s">
        <v>1294</v>
      </c>
      <c r="E1006" s="16">
        <v>63554.78</v>
      </c>
    </row>
    <row r="1007" spans="1:5" x14ac:dyDescent="0.25">
      <c r="A1007" s="154"/>
      <c r="B1007" s="139"/>
      <c r="C1007" s="65" t="s">
        <v>5</v>
      </c>
      <c r="D1007" s="133" t="s">
        <v>1295</v>
      </c>
      <c r="E1007" s="16">
        <v>60239.9</v>
      </c>
    </row>
    <row r="1008" spans="1:5" x14ac:dyDescent="0.25">
      <c r="A1008" s="154"/>
      <c r="B1008" s="139"/>
      <c r="C1008" s="65" t="s">
        <v>5</v>
      </c>
      <c r="D1008" s="133" t="s">
        <v>1296</v>
      </c>
      <c r="E1008" s="16">
        <v>54038.41</v>
      </c>
    </row>
    <row r="1009" spans="1:5" x14ac:dyDescent="0.25">
      <c r="A1009" s="155"/>
      <c r="B1009" s="139"/>
      <c r="C1009" s="65" t="s">
        <v>4</v>
      </c>
      <c r="D1009" s="133" t="s">
        <v>121</v>
      </c>
      <c r="E1009" s="16">
        <v>62440.84</v>
      </c>
    </row>
    <row r="1010" spans="1:5" x14ac:dyDescent="0.25">
      <c r="A1010" s="153">
        <f>MAX(A$3:A1009)+1</f>
        <v>278</v>
      </c>
      <c r="B1010" s="139" t="s">
        <v>1297</v>
      </c>
      <c r="C1010" s="116" t="s">
        <v>1</v>
      </c>
      <c r="D1010" s="133" t="s">
        <v>1298</v>
      </c>
      <c r="E1010" s="16">
        <v>90870.76</v>
      </c>
    </row>
    <row r="1011" spans="1:5" x14ac:dyDescent="0.25">
      <c r="A1011" s="154"/>
      <c r="B1011" s="139"/>
      <c r="C1011" s="116" t="s">
        <v>3</v>
      </c>
      <c r="D1011" s="133" t="s">
        <v>1299</v>
      </c>
      <c r="E1011" s="16">
        <v>65596.75</v>
      </c>
    </row>
    <row r="1012" spans="1:5" x14ac:dyDescent="0.25">
      <c r="A1012" s="154"/>
      <c r="B1012" s="139"/>
      <c r="C1012" s="116" t="s">
        <v>3</v>
      </c>
      <c r="D1012" s="133" t="s">
        <v>1300</v>
      </c>
      <c r="E1012" s="16">
        <v>64192.47</v>
      </c>
    </row>
    <row r="1013" spans="1:5" x14ac:dyDescent="0.25">
      <c r="A1013" s="154"/>
      <c r="B1013" s="139"/>
      <c r="C1013" s="116" t="s">
        <v>3</v>
      </c>
      <c r="D1013" s="133" t="s">
        <v>1301</v>
      </c>
      <c r="E1013" s="16">
        <v>62550.75</v>
      </c>
    </row>
    <row r="1014" spans="1:5" x14ac:dyDescent="0.25">
      <c r="A1014" s="154"/>
      <c r="B1014" s="139"/>
      <c r="C1014" s="116" t="s">
        <v>3</v>
      </c>
      <c r="D1014" s="133" t="s">
        <v>1302</v>
      </c>
      <c r="E1014" s="16">
        <v>64815.88</v>
      </c>
    </row>
    <row r="1015" spans="1:5" x14ac:dyDescent="0.25">
      <c r="A1015" s="154"/>
      <c r="B1015" s="139"/>
      <c r="C1015" s="116" t="s">
        <v>3</v>
      </c>
      <c r="D1015" s="133" t="s">
        <v>1303</v>
      </c>
      <c r="E1015" s="16">
        <v>66597.350000000006</v>
      </c>
    </row>
    <row r="1016" spans="1:5" x14ac:dyDescent="0.25">
      <c r="A1016" s="155"/>
      <c r="B1016" s="139"/>
      <c r="C1016" s="116" t="s">
        <v>4</v>
      </c>
      <c r="D1016" s="133" t="s">
        <v>1304</v>
      </c>
      <c r="E1016" s="16">
        <v>61385.98</v>
      </c>
    </row>
    <row r="1017" spans="1:5" x14ac:dyDescent="0.25">
      <c r="A1017" s="156">
        <f>MAX(A$3:A1016)+1</f>
        <v>279</v>
      </c>
      <c r="B1017" s="140" t="s">
        <v>1305</v>
      </c>
      <c r="C1017" s="118" t="s">
        <v>1</v>
      </c>
      <c r="D1017" s="133" t="s">
        <v>1306</v>
      </c>
      <c r="E1017" s="26">
        <v>88633.63</v>
      </c>
    </row>
    <row r="1018" spans="1:5" x14ac:dyDescent="0.25">
      <c r="A1018" s="157"/>
      <c r="B1018" s="140"/>
      <c r="C1018" s="118" t="s">
        <v>3</v>
      </c>
      <c r="D1018" s="133" t="s">
        <v>1307</v>
      </c>
      <c r="E1018" s="26">
        <v>59288.79</v>
      </c>
    </row>
    <row r="1019" spans="1:5" x14ac:dyDescent="0.25">
      <c r="A1019" s="157"/>
      <c r="B1019" s="140"/>
      <c r="C1019" s="118" t="s">
        <v>3</v>
      </c>
      <c r="D1019" s="133" t="s">
        <v>1308</v>
      </c>
      <c r="E1019" s="26">
        <v>44983.4</v>
      </c>
    </row>
    <row r="1020" spans="1:5" x14ac:dyDescent="0.25">
      <c r="A1020" s="157"/>
      <c r="B1020" s="140"/>
      <c r="C1020" s="118" t="s">
        <v>3</v>
      </c>
      <c r="D1020" s="133" t="s">
        <v>1309</v>
      </c>
      <c r="E1020" s="26">
        <v>46705.38</v>
      </c>
    </row>
    <row r="1021" spans="1:5" x14ac:dyDescent="0.25">
      <c r="A1021" s="157"/>
      <c r="B1021" s="140"/>
      <c r="C1021" s="118" t="s">
        <v>3</v>
      </c>
      <c r="D1021" s="133" t="s">
        <v>1310</v>
      </c>
      <c r="E1021" s="26">
        <v>52934.74</v>
      </c>
    </row>
    <row r="1022" spans="1:5" x14ac:dyDescent="0.25">
      <c r="A1022" s="158"/>
      <c r="B1022" s="140"/>
      <c r="C1022" s="118" t="s">
        <v>4</v>
      </c>
      <c r="D1022" s="133" t="s">
        <v>1311</v>
      </c>
      <c r="E1022" s="26">
        <v>60966.98</v>
      </c>
    </row>
    <row r="1023" spans="1:5" x14ac:dyDescent="0.25">
      <c r="A1023" s="153">
        <f>MAX(A$3:A1022)+1</f>
        <v>280</v>
      </c>
      <c r="B1023" s="139" t="s">
        <v>1312</v>
      </c>
      <c r="C1023" s="116" t="s">
        <v>1</v>
      </c>
      <c r="D1023" s="133" t="s">
        <v>1313</v>
      </c>
      <c r="E1023" s="16">
        <v>98489.27</v>
      </c>
    </row>
    <row r="1024" spans="1:5" x14ac:dyDescent="0.25">
      <c r="A1024" s="154"/>
      <c r="B1024" s="139"/>
      <c r="C1024" s="116" t="s">
        <v>3</v>
      </c>
      <c r="D1024" s="133" t="s">
        <v>1314</v>
      </c>
      <c r="E1024" s="16">
        <v>60958.94</v>
      </c>
    </row>
    <row r="1025" spans="1:5" x14ac:dyDescent="0.25">
      <c r="A1025" s="154"/>
      <c r="B1025" s="139"/>
      <c r="C1025" s="116" t="s">
        <v>3</v>
      </c>
      <c r="D1025" s="133" t="s">
        <v>1315</v>
      </c>
      <c r="E1025" s="16">
        <v>49889.74</v>
      </c>
    </row>
    <row r="1026" spans="1:5" x14ac:dyDescent="0.25">
      <c r="A1026" s="154"/>
      <c r="B1026" s="139"/>
      <c r="C1026" s="116" t="s">
        <v>3</v>
      </c>
      <c r="D1026" s="133" t="s">
        <v>1316</v>
      </c>
      <c r="E1026" s="16">
        <v>84018.53</v>
      </c>
    </row>
    <row r="1027" spans="1:5" x14ac:dyDescent="0.25">
      <c r="A1027" s="154"/>
      <c r="B1027" s="139"/>
      <c r="C1027" s="116" t="s">
        <v>3</v>
      </c>
      <c r="D1027" s="133" t="s">
        <v>1317</v>
      </c>
      <c r="E1027" s="16">
        <v>53879.27</v>
      </c>
    </row>
    <row r="1028" spans="1:5" x14ac:dyDescent="0.25">
      <c r="A1028" s="154"/>
      <c r="B1028" s="139"/>
      <c r="C1028" s="116" t="s">
        <v>3</v>
      </c>
      <c r="D1028" s="133" t="s">
        <v>1318</v>
      </c>
      <c r="E1028" s="16">
        <v>58067.85</v>
      </c>
    </row>
    <row r="1029" spans="1:5" x14ac:dyDescent="0.25">
      <c r="A1029" s="155"/>
      <c r="B1029" s="139"/>
      <c r="C1029" s="116" t="s">
        <v>3</v>
      </c>
      <c r="D1029" s="133" t="s">
        <v>1319</v>
      </c>
      <c r="E1029" s="16">
        <v>58259.9</v>
      </c>
    </row>
    <row r="1030" spans="1:5" x14ac:dyDescent="0.25">
      <c r="A1030" s="153">
        <f>MAX(A$3:A1029)+1</f>
        <v>281</v>
      </c>
      <c r="B1030" s="139" t="s">
        <v>1320</v>
      </c>
      <c r="C1030" s="119" t="s">
        <v>1</v>
      </c>
      <c r="D1030" s="133" t="s">
        <v>1321</v>
      </c>
      <c r="E1030" s="16">
        <v>88194.46</v>
      </c>
    </row>
    <row r="1031" spans="1:5" x14ac:dyDescent="0.25">
      <c r="A1031" s="154"/>
      <c r="B1031" s="139"/>
      <c r="C1031" s="119" t="s">
        <v>3</v>
      </c>
      <c r="D1031" s="133" t="s">
        <v>1322</v>
      </c>
      <c r="E1031" s="16">
        <v>88295.42</v>
      </c>
    </row>
    <row r="1032" spans="1:5" x14ac:dyDescent="0.25">
      <c r="A1032" s="154"/>
      <c r="B1032" s="139"/>
      <c r="C1032" s="119" t="s">
        <v>5</v>
      </c>
      <c r="D1032" s="133" t="s">
        <v>1323</v>
      </c>
      <c r="E1032" s="16">
        <v>44897.72</v>
      </c>
    </row>
    <row r="1033" spans="1:5" x14ac:dyDescent="0.25">
      <c r="A1033" s="154"/>
      <c r="B1033" s="139"/>
      <c r="C1033" s="119" t="s">
        <v>3</v>
      </c>
      <c r="D1033" s="133" t="s">
        <v>1324</v>
      </c>
      <c r="E1033" s="16">
        <v>51715.59</v>
      </c>
    </row>
    <row r="1034" spans="1:5" x14ac:dyDescent="0.25">
      <c r="A1034" s="154"/>
      <c r="B1034" s="139"/>
      <c r="C1034" s="119" t="s">
        <v>3</v>
      </c>
      <c r="D1034" s="133" t="s">
        <v>1325</v>
      </c>
      <c r="E1034" s="16">
        <v>50839.22</v>
      </c>
    </row>
    <row r="1035" spans="1:5" x14ac:dyDescent="0.25">
      <c r="A1035" s="155"/>
      <c r="B1035" s="139"/>
      <c r="C1035" s="119" t="s">
        <v>4</v>
      </c>
      <c r="D1035" s="133" t="s">
        <v>1326</v>
      </c>
      <c r="E1035" s="16">
        <v>60851.01</v>
      </c>
    </row>
    <row r="1036" spans="1:5" x14ac:dyDescent="0.25">
      <c r="A1036" s="153">
        <f>MAX(A$3:A1035)+1</f>
        <v>282</v>
      </c>
      <c r="B1036" s="139" t="s">
        <v>1327</v>
      </c>
      <c r="C1036" s="116" t="s">
        <v>1</v>
      </c>
      <c r="D1036" s="133" t="s">
        <v>1328</v>
      </c>
      <c r="E1036" s="16">
        <v>101657</v>
      </c>
    </row>
    <row r="1037" spans="1:5" x14ac:dyDescent="0.25">
      <c r="A1037" s="154"/>
      <c r="B1037" s="139"/>
      <c r="C1037" s="116" t="s">
        <v>3</v>
      </c>
      <c r="D1037" s="133" t="s">
        <v>1329</v>
      </c>
      <c r="E1037" s="16">
        <v>80961</v>
      </c>
    </row>
    <row r="1038" spans="1:5" x14ac:dyDescent="0.25">
      <c r="A1038" s="154"/>
      <c r="B1038" s="139"/>
      <c r="C1038" s="116" t="s">
        <v>3</v>
      </c>
      <c r="D1038" s="133" t="s">
        <v>1330</v>
      </c>
      <c r="E1038" s="16">
        <v>76717.52</v>
      </c>
    </row>
    <row r="1039" spans="1:5" x14ac:dyDescent="0.25">
      <c r="A1039" s="154"/>
      <c r="B1039" s="139"/>
      <c r="C1039" s="116" t="s">
        <v>3</v>
      </c>
      <c r="D1039" s="133" t="s">
        <v>1262</v>
      </c>
      <c r="E1039" s="16">
        <v>41648</v>
      </c>
    </row>
    <row r="1040" spans="1:5" x14ac:dyDescent="0.25">
      <c r="A1040" s="154"/>
      <c r="B1040" s="139"/>
      <c r="C1040" s="116" t="s">
        <v>3</v>
      </c>
      <c r="D1040" s="133" t="s">
        <v>1331</v>
      </c>
      <c r="E1040" s="16">
        <v>73656.36</v>
      </c>
    </row>
    <row r="1041" spans="1:5" x14ac:dyDescent="0.25">
      <c r="A1041" s="154"/>
      <c r="B1041" s="139"/>
      <c r="C1041" s="116" t="s">
        <v>3</v>
      </c>
      <c r="D1041" s="133" t="s">
        <v>1332</v>
      </c>
      <c r="E1041" s="16">
        <v>21094.62</v>
      </c>
    </row>
    <row r="1042" spans="1:5" x14ac:dyDescent="0.25">
      <c r="A1042" s="155"/>
      <c r="B1042" s="139"/>
      <c r="C1042" s="116" t="s">
        <v>4</v>
      </c>
      <c r="D1042" s="133" t="s">
        <v>1333</v>
      </c>
      <c r="E1042" s="16">
        <v>50169.5</v>
      </c>
    </row>
    <row r="1043" spans="1:5" x14ac:dyDescent="0.25">
      <c r="A1043" s="153">
        <f>MAX(A$3:A1042)+1</f>
        <v>283</v>
      </c>
      <c r="B1043" s="139" t="s">
        <v>1334</v>
      </c>
      <c r="C1043" s="116" t="s">
        <v>1</v>
      </c>
      <c r="D1043" s="133" t="s">
        <v>1335</v>
      </c>
      <c r="E1043" s="16">
        <v>83807.259999999995</v>
      </c>
    </row>
    <row r="1044" spans="1:5" x14ac:dyDescent="0.25">
      <c r="A1044" s="154"/>
      <c r="B1044" s="139"/>
      <c r="C1044" s="116" t="s">
        <v>3</v>
      </c>
      <c r="D1044" s="133" t="s">
        <v>1336</v>
      </c>
      <c r="E1044" s="16">
        <v>85936.72</v>
      </c>
    </row>
    <row r="1045" spans="1:5" x14ac:dyDescent="0.25">
      <c r="A1045" s="154"/>
      <c r="B1045" s="139"/>
      <c r="C1045" s="116" t="s">
        <v>3</v>
      </c>
      <c r="D1045" s="133" t="s">
        <v>1337</v>
      </c>
      <c r="E1045" s="16">
        <v>85567.09</v>
      </c>
    </row>
    <row r="1046" spans="1:5" x14ac:dyDescent="0.25">
      <c r="A1046" s="154"/>
      <c r="B1046" s="139"/>
      <c r="C1046" s="116" t="s">
        <v>3</v>
      </c>
      <c r="D1046" s="133" t="s">
        <v>1338</v>
      </c>
      <c r="E1046" s="16">
        <v>63766.03</v>
      </c>
    </row>
    <row r="1047" spans="1:5" x14ac:dyDescent="0.25">
      <c r="A1047" s="154"/>
      <c r="B1047" s="139"/>
      <c r="C1047" s="116" t="s">
        <v>3</v>
      </c>
      <c r="D1047" s="133" t="s">
        <v>1339</v>
      </c>
      <c r="E1047" s="16">
        <v>58583.3</v>
      </c>
    </row>
    <row r="1048" spans="1:5" x14ac:dyDescent="0.25">
      <c r="A1048" s="154"/>
      <c r="B1048" s="139"/>
      <c r="C1048" s="116" t="s">
        <v>3</v>
      </c>
      <c r="D1048" s="133" t="s">
        <v>1340</v>
      </c>
      <c r="E1048" s="16">
        <v>89106.77</v>
      </c>
    </row>
    <row r="1049" spans="1:5" x14ac:dyDescent="0.25">
      <c r="A1049" s="154"/>
      <c r="B1049" s="139"/>
      <c r="C1049" s="116" t="s">
        <v>3</v>
      </c>
      <c r="D1049" s="133" t="s">
        <v>1341</v>
      </c>
      <c r="E1049" s="16">
        <v>75987.28</v>
      </c>
    </row>
    <row r="1050" spans="1:5" x14ac:dyDescent="0.25">
      <c r="A1050" s="155"/>
      <c r="B1050" s="139"/>
      <c r="C1050" s="116" t="s">
        <v>3</v>
      </c>
      <c r="D1050" s="133" t="s">
        <v>1342</v>
      </c>
      <c r="E1050" s="16">
        <v>63933.82</v>
      </c>
    </row>
    <row r="1051" spans="1:5" x14ac:dyDescent="0.25">
      <c r="A1051" s="149">
        <f>MAX(A$3:A1050)+1</f>
        <v>284</v>
      </c>
      <c r="B1051" s="152" t="s">
        <v>1343</v>
      </c>
      <c r="C1051" s="77" t="s">
        <v>8</v>
      </c>
      <c r="D1051" s="133" t="s">
        <v>1344</v>
      </c>
      <c r="E1051" s="27">
        <v>56949.69</v>
      </c>
    </row>
    <row r="1052" spans="1:5" x14ac:dyDescent="0.25">
      <c r="A1052" s="150"/>
      <c r="B1052" s="152"/>
      <c r="C1052" s="77" t="s">
        <v>9</v>
      </c>
      <c r="D1052" s="133" t="s">
        <v>1345</v>
      </c>
      <c r="E1052" s="27">
        <v>42947.94</v>
      </c>
    </row>
    <row r="1053" spans="1:5" x14ac:dyDescent="0.25">
      <c r="A1053" s="151"/>
      <c r="B1053" s="152"/>
      <c r="C1053" s="77" t="s">
        <v>9</v>
      </c>
      <c r="D1053" s="133" t="s">
        <v>1346</v>
      </c>
      <c r="E1053" s="27">
        <v>70169.59</v>
      </c>
    </row>
    <row r="1054" spans="1:5" x14ac:dyDescent="0.25">
      <c r="A1054" s="62">
        <f>MAX(A$3:A1053)+1</f>
        <v>285</v>
      </c>
      <c r="B1054" s="77" t="s">
        <v>1347</v>
      </c>
      <c r="C1054" s="77" t="s">
        <v>8</v>
      </c>
      <c r="D1054" s="133" t="s">
        <v>1348</v>
      </c>
      <c r="E1054" s="27">
        <v>56707.89</v>
      </c>
    </row>
    <row r="1055" spans="1:5" x14ac:dyDescent="0.25">
      <c r="A1055" s="149">
        <f>MAX(A$3:A1054)+1</f>
        <v>286</v>
      </c>
      <c r="B1055" s="152" t="s">
        <v>1349</v>
      </c>
      <c r="C1055" s="77" t="s">
        <v>8</v>
      </c>
      <c r="D1055" s="133" t="s">
        <v>1350</v>
      </c>
      <c r="E1055" s="27">
        <v>62906.04</v>
      </c>
    </row>
    <row r="1056" spans="1:5" x14ac:dyDescent="0.25">
      <c r="A1056" s="150"/>
      <c r="B1056" s="152"/>
      <c r="C1056" s="77" t="s">
        <v>9</v>
      </c>
      <c r="D1056" s="133" t="s">
        <v>1351</v>
      </c>
      <c r="E1056" s="27">
        <v>54749.43</v>
      </c>
    </row>
    <row r="1057" spans="1:5" x14ac:dyDescent="0.25">
      <c r="A1057" s="151"/>
      <c r="B1057" s="152"/>
      <c r="C1057" s="77" t="s">
        <v>9</v>
      </c>
      <c r="D1057" s="133" t="s">
        <v>1352</v>
      </c>
      <c r="E1057" s="27">
        <v>60593.36</v>
      </c>
    </row>
    <row r="1058" spans="1:5" x14ac:dyDescent="0.25">
      <c r="A1058" s="149">
        <f>MAX(A$3:A1057)+1</f>
        <v>287</v>
      </c>
      <c r="B1058" s="152" t="s">
        <v>1353</v>
      </c>
      <c r="C1058" s="77" t="s">
        <v>8</v>
      </c>
      <c r="D1058" s="133" t="s">
        <v>1354</v>
      </c>
      <c r="E1058" s="27">
        <v>76691.67</v>
      </c>
    </row>
    <row r="1059" spans="1:5" x14ac:dyDescent="0.25">
      <c r="A1059" s="150"/>
      <c r="B1059" s="152"/>
      <c r="C1059" s="77" t="s">
        <v>9</v>
      </c>
      <c r="D1059" s="133" t="s">
        <v>1355</v>
      </c>
      <c r="E1059" s="27">
        <v>58795.65</v>
      </c>
    </row>
    <row r="1060" spans="1:5" x14ac:dyDescent="0.25">
      <c r="A1060" s="150"/>
      <c r="B1060" s="152"/>
      <c r="C1060" s="77" t="s">
        <v>9</v>
      </c>
      <c r="D1060" s="133" t="s">
        <v>1356</v>
      </c>
      <c r="E1060" s="27">
        <v>31672.83</v>
      </c>
    </row>
    <row r="1061" spans="1:5" x14ac:dyDescent="0.25">
      <c r="A1061" s="151"/>
      <c r="B1061" s="152"/>
      <c r="C1061" s="77" t="s">
        <v>9</v>
      </c>
      <c r="D1061" s="133" t="s">
        <v>1357</v>
      </c>
      <c r="E1061" s="27">
        <v>66827.25</v>
      </c>
    </row>
    <row r="1062" spans="1:5" ht="31.5" x14ac:dyDescent="0.25">
      <c r="A1062" s="62">
        <f>MAX(A$3:A1061)+1</f>
        <v>288</v>
      </c>
      <c r="B1062" s="77" t="s">
        <v>1358</v>
      </c>
      <c r="C1062" s="77" t="s">
        <v>8</v>
      </c>
      <c r="D1062" s="133" t="s">
        <v>1359</v>
      </c>
      <c r="E1062" s="27">
        <v>41557.519999999997</v>
      </c>
    </row>
    <row r="1063" spans="1:5" x14ac:dyDescent="0.25">
      <c r="A1063" s="149">
        <f>MAX(A$3:A1062)+1</f>
        <v>289</v>
      </c>
      <c r="B1063" s="152" t="s">
        <v>1360</v>
      </c>
      <c r="C1063" s="77" t="s">
        <v>8</v>
      </c>
      <c r="D1063" s="133" t="s">
        <v>1361</v>
      </c>
      <c r="E1063" s="27">
        <v>62590.34</v>
      </c>
    </row>
    <row r="1064" spans="1:5" x14ac:dyDescent="0.25">
      <c r="A1064" s="150"/>
      <c r="B1064" s="152"/>
      <c r="C1064" s="77" t="s">
        <v>9</v>
      </c>
      <c r="D1064" s="133" t="s">
        <v>1362</v>
      </c>
      <c r="E1064" s="27">
        <v>49609.15</v>
      </c>
    </row>
    <row r="1065" spans="1:5" x14ac:dyDescent="0.25">
      <c r="A1065" s="151"/>
      <c r="B1065" s="152"/>
      <c r="C1065" s="77" t="s">
        <v>9</v>
      </c>
      <c r="D1065" s="133" t="s">
        <v>1363</v>
      </c>
      <c r="E1065" s="27">
        <v>61936.55</v>
      </c>
    </row>
    <row r="1066" spans="1:5" x14ac:dyDescent="0.25">
      <c r="A1066" s="149">
        <f>MAX(A$3:A1065)+1</f>
        <v>290</v>
      </c>
      <c r="B1066" s="152" t="s">
        <v>1364</v>
      </c>
      <c r="C1066" s="77" t="s">
        <v>8</v>
      </c>
      <c r="D1066" s="133" t="s">
        <v>1365</v>
      </c>
      <c r="E1066" s="27">
        <v>79925</v>
      </c>
    </row>
    <row r="1067" spans="1:5" x14ac:dyDescent="0.25">
      <c r="A1067" s="150"/>
      <c r="B1067" s="152"/>
      <c r="C1067" s="77" t="s">
        <v>9</v>
      </c>
      <c r="D1067" s="133" t="s">
        <v>1366</v>
      </c>
      <c r="E1067" s="27">
        <v>61703.3</v>
      </c>
    </row>
    <row r="1068" spans="1:5" x14ac:dyDescent="0.25">
      <c r="A1068" s="151"/>
      <c r="B1068" s="152"/>
      <c r="C1068" s="77" t="s">
        <v>9</v>
      </c>
      <c r="D1068" s="133" t="s">
        <v>1367</v>
      </c>
      <c r="E1068" s="27">
        <v>94926.22</v>
      </c>
    </row>
    <row r="1069" spans="1:5" x14ac:dyDescent="0.25">
      <c r="A1069" s="149">
        <f>MAX(A$3:A1068)+1</f>
        <v>291</v>
      </c>
      <c r="B1069" s="152" t="s">
        <v>1368</v>
      </c>
      <c r="C1069" s="77" t="s">
        <v>8</v>
      </c>
      <c r="D1069" s="133" t="s">
        <v>1369</v>
      </c>
      <c r="E1069" s="27">
        <v>54739.31</v>
      </c>
    </row>
    <row r="1070" spans="1:5" x14ac:dyDescent="0.25">
      <c r="A1070" s="150"/>
      <c r="B1070" s="152"/>
      <c r="C1070" s="77" t="s">
        <v>9</v>
      </c>
      <c r="D1070" s="133" t="s">
        <v>1370</v>
      </c>
      <c r="E1070" s="27">
        <v>48016.74</v>
      </c>
    </row>
    <row r="1071" spans="1:5" x14ac:dyDescent="0.25">
      <c r="A1071" s="151"/>
      <c r="B1071" s="152"/>
      <c r="C1071" s="77" t="s">
        <v>9</v>
      </c>
      <c r="D1071" s="133" t="s">
        <v>1371</v>
      </c>
      <c r="E1071" s="27">
        <v>62677.66</v>
      </c>
    </row>
    <row r="1072" spans="1:5" x14ac:dyDescent="0.25">
      <c r="A1072" s="149">
        <f>MAX(A$3:A1071)+1</f>
        <v>292</v>
      </c>
      <c r="B1072" s="152" t="s">
        <v>1372</v>
      </c>
      <c r="C1072" s="77" t="s">
        <v>8</v>
      </c>
      <c r="D1072" s="133" t="s">
        <v>1373</v>
      </c>
      <c r="E1072" s="27">
        <v>72292.509999999995</v>
      </c>
    </row>
    <row r="1073" spans="1:5" x14ac:dyDescent="0.25">
      <c r="A1073" s="150"/>
      <c r="B1073" s="152"/>
      <c r="C1073" s="77" t="s">
        <v>9</v>
      </c>
      <c r="D1073" s="133" t="s">
        <v>1374</v>
      </c>
      <c r="E1073" s="27">
        <v>48779.16</v>
      </c>
    </row>
    <row r="1074" spans="1:5" x14ac:dyDescent="0.25">
      <c r="A1074" s="151"/>
      <c r="B1074" s="152"/>
      <c r="C1074" s="77" t="s">
        <v>9</v>
      </c>
      <c r="D1074" s="133" t="s">
        <v>1375</v>
      </c>
      <c r="E1074" s="27">
        <v>42501</v>
      </c>
    </row>
    <row r="1075" spans="1:5" x14ac:dyDescent="0.25">
      <c r="A1075" s="62">
        <f>MAX(A$3:A1074)+1</f>
        <v>293</v>
      </c>
      <c r="B1075" s="77" t="s">
        <v>1376</v>
      </c>
      <c r="C1075" s="77" t="s">
        <v>8</v>
      </c>
      <c r="D1075" s="133" t="s">
        <v>1377</v>
      </c>
      <c r="E1075" s="27">
        <v>62890.83</v>
      </c>
    </row>
    <row r="1076" spans="1:5" ht="31.5" x14ac:dyDescent="0.25">
      <c r="A1076" s="62">
        <f>MAX(A$3:A1075)+1</f>
        <v>294</v>
      </c>
      <c r="B1076" s="77" t="s">
        <v>1378</v>
      </c>
      <c r="C1076" s="77" t="s">
        <v>8</v>
      </c>
      <c r="D1076" s="133" t="s">
        <v>1379</v>
      </c>
      <c r="E1076" s="27">
        <v>67121.06</v>
      </c>
    </row>
    <row r="1077" spans="1:5" x14ac:dyDescent="0.25">
      <c r="A1077" s="149">
        <f>MAX(A$3:A1076)+1</f>
        <v>295</v>
      </c>
      <c r="B1077" s="152" t="s">
        <v>1380</v>
      </c>
      <c r="C1077" s="77" t="s">
        <v>8</v>
      </c>
      <c r="D1077" s="133" t="s">
        <v>1381</v>
      </c>
      <c r="E1077" s="27">
        <v>63850</v>
      </c>
    </row>
    <row r="1078" spans="1:5" x14ac:dyDescent="0.25">
      <c r="A1078" s="150"/>
      <c r="B1078" s="152"/>
      <c r="C1078" s="77" t="s">
        <v>9</v>
      </c>
      <c r="D1078" s="133" t="s">
        <v>1382</v>
      </c>
      <c r="E1078" s="27">
        <v>44429.82</v>
      </c>
    </row>
    <row r="1079" spans="1:5" x14ac:dyDescent="0.25">
      <c r="A1079" s="151"/>
      <c r="B1079" s="152"/>
      <c r="C1079" s="77" t="s">
        <v>9</v>
      </c>
      <c r="D1079" s="133" t="s">
        <v>1383</v>
      </c>
      <c r="E1079" s="27">
        <v>43173.98</v>
      </c>
    </row>
    <row r="1080" spans="1:5" x14ac:dyDescent="0.25">
      <c r="A1080" s="149">
        <f>MAX(A$3:A1079)+1</f>
        <v>296</v>
      </c>
      <c r="B1080" s="152" t="s">
        <v>1384</v>
      </c>
      <c r="C1080" s="77" t="s">
        <v>8</v>
      </c>
      <c r="D1080" s="133" t="s">
        <v>1385</v>
      </c>
      <c r="E1080" s="27">
        <v>62971.26</v>
      </c>
    </row>
    <row r="1081" spans="1:5" x14ac:dyDescent="0.25">
      <c r="A1081" s="150"/>
      <c r="B1081" s="152"/>
      <c r="C1081" s="77" t="s">
        <v>9</v>
      </c>
      <c r="D1081" s="133" t="s">
        <v>1386</v>
      </c>
      <c r="E1081" s="27">
        <v>45024.45</v>
      </c>
    </row>
    <row r="1082" spans="1:5" x14ac:dyDescent="0.25">
      <c r="A1082" s="150"/>
      <c r="B1082" s="152"/>
      <c r="C1082" s="77" t="s">
        <v>9</v>
      </c>
      <c r="D1082" s="133" t="s">
        <v>1387</v>
      </c>
      <c r="E1082" s="27">
        <v>49961.22</v>
      </c>
    </row>
    <row r="1083" spans="1:5" x14ac:dyDescent="0.25">
      <c r="A1083" s="151"/>
      <c r="B1083" s="152"/>
      <c r="C1083" s="77" t="s">
        <v>9</v>
      </c>
      <c r="D1083" s="133" t="s">
        <v>1388</v>
      </c>
      <c r="E1083" s="27">
        <v>72113.899999999994</v>
      </c>
    </row>
    <row r="1084" spans="1:5" x14ac:dyDescent="0.25">
      <c r="A1084" s="149">
        <f>MAX(A$3:A1083)+1</f>
        <v>297</v>
      </c>
      <c r="B1084" s="152" t="s">
        <v>1389</v>
      </c>
      <c r="C1084" s="77" t="s">
        <v>8</v>
      </c>
      <c r="D1084" s="133" t="s">
        <v>1390</v>
      </c>
      <c r="E1084" s="27">
        <v>63322.85</v>
      </c>
    </row>
    <row r="1085" spans="1:5" x14ac:dyDescent="0.25">
      <c r="A1085" s="150"/>
      <c r="B1085" s="152"/>
      <c r="C1085" s="77" t="s">
        <v>9</v>
      </c>
      <c r="D1085" s="133" t="s">
        <v>1391</v>
      </c>
      <c r="E1085" s="27">
        <v>55521.38</v>
      </c>
    </row>
    <row r="1086" spans="1:5" x14ac:dyDescent="0.25">
      <c r="A1086" s="151"/>
      <c r="B1086" s="152"/>
      <c r="C1086" s="77" t="s">
        <v>9</v>
      </c>
      <c r="D1086" s="133" t="s">
        <v>1392</v>
      </c>
      <c r="E1086" s="27">
        <v>51859.08</v>
      </c>
    </row>
    <row r="1087" spans="1:5" x14ac:dyDescent="0.25">
      <c r="A1087" s="149">
        <f>MAX(A$3:A1086)+1</f>
        <v>298</v>
      </c>
      <c r="B1087" s="152" t="s">
        <v>1393</v>
      </c>
      <c r="C1087" s="77" t="s">
        <v>8</v>
      </c>
      <c r="D1087" s="133" t="s">
        <v>1394</v>
      </c>
      <c r="E1087" s="27">
        <v>73100.84</v>
      </c>
    </row>
    <row r="1088" spans="1:5" x14ac:dyDescent="0.25">
      <c r="A1088" s="150"/>
      <c r="B1088" s="152"/>
      <c r="C1088" s="77" t="s">
        <v>9</v>
      </c>
      <c r="D1088" s="133" t="s">
        <v>1395</v>
      </c>
      <c r="E1088" s="27">
        <v>48902.65</v>
      </c>
    </row>
    <row r="1089" spans="1:5" x14ac:dyDescent="0.25">
      <c r="A1089" s="151"/>
      <c r="B1089" s="152"/>
      <c r="C1089" s="77" t="s">
        <v>9</v>
      </c>
      <c r="D1089" s="133" t="s">
        <v>1396</v>
      </c>
      <c r="E1089" s="27">
        <v>54916.959999999999</v>
      </c>
    </row>
    <row r="1090" spans="1:5" x14ac:dyDescent="0.25">
      <c r="A1090" s="149">
        <f>MAX(A$3:A1089)+1</f>
        <v>299</v>
      </c>
      <c r="B1090" s="152" t="s">
        <v>1397</v>
      </c>
      <c r="C1090" s="77" t="s">
        <v>8</v>
      </c>
      <c r="D1090" s="133" t="s">
        <v>1398</v>
      </c>
      <c r="E1090" s="27">
        <v>60455.1</v>
      </c>
    </row>
    <row r="1091" spans="1:5" x14ac:dyDescent="0.25">
      <c r="A1091" s="150"/>
      <c r="B1091" s="152"/>
      <c r="C1091" s="77" t="s">
        <v>9</v>
      </c>
      <c r="D1091" s="133" t="s">
        <v>1399</v>
      </c>
      <c r="E1091" s="27">
        <v>70856.23</v>
      </c>
    </row>
    <row r="1092" spans="1:5" x14ac:dyDescent="0.25">
      <c r="A1092" s="151"/>
      <c r="B1092" s="152"/>
      <c r="C1092" s="77" t="s">
        <v>9</v>
      </c>
      <c r="D1092" s="133" t="s">
        <v>1400</v>
      </c>
      <c r="E1092" s="27">
        <v>65836.600000000006</v>
      </c>
    </row>
    <row r="1093" spans="1:5" x14ac:dyDescent="0.25">
      <c r="A1093" s="149">
        <f>MAX(A$3:A1092)+1</f>
        <v>300</v>
      </c>
      <c r="B1093" s="152" t="s">
        <v>1401</v>
      </c>
      <c r="C1093" s="77" t="s">
        <v>8</v>
      </c>
      <c r="D1093" s="133" t="s">
        <v>1402</v>
      </c>
      <c r="E1093" s="27">
        <v>67200.479999999996</v>
      </c>
    </row>
    <row r="1094" spans="1:5" x14ac:dyDescent="0.25">
      <c r="A1094" s="150"/>
      <c r="B1094" s="152"/>
      <c r="C1094" s="77" t="s">
        <v>9</v>
      </c>
      <c r="D1094" s="133" t="s">
        <v>1403</v>
      </c>
      <c r="E1094" s="27">
        <v>49205.89</v>
      </c>
    </row>
    <row r="1095" spans="1:5" x14ac:dyDescent="0.25">
      <c r="A1095" s="151"/>
      <c r="B1095" s="152"/>
      <c r="C1095" s="77" t="s">
        <v>9</v>
      </c>
      <c r="D1095" s="133" t="s">
        <v>1404</v>
      </c>
      <c r="E1095" s="27">
        <v>57432.85</v>
      </c>
    </row>
    <row r="1096" spans="1:5" x14ac:dyDescent="0.25">
      <c r="A1096" s="149">
        <f>MAX(A$3:A1095)+1</f>
        <v>301</v>
      </c>
      <c r="B1096" s="152" t="s">
        <v>1405</v>
      </c>
      <c r="C1096" s="77" t="s">
        <v>8</v>
      </c>
      <c r="D1096" s="133" t="s">
        <v>1406</v>
      </c>
      <c r="E1096" s="27">
        <v>34473.11</v>
      </c>
    </row>
    <row r="1097" spans="1:5" x14ac:dyDescent="0.25">
      <c r="A1097" s="150"/>
      <c r="B1097" s="152"/>
      <c r="C1097" s="77" t="s">
        <v>9</v>
      </c>
      <c r="D1097" s="133" t="s">
        <v>1407</v>
      </c>
      <c r="E1097" s="27">
        <v>38576.31</v>
      </c>
    </row>
    <row r="1098" spans="1:5" x14ac:dyDescent="0.25">
      <c r="A1098" s="151"/>
      <c r="B1098" s="152"/>
      <c r="C1098" s="77" t="s">
        <v>9</v>
      </c>
      <c r="D1098" s="133" t="s">
        <v>1408</v>
      </c>
      <c r="E1098" s="27">
        <v>70372.61</v>
      </c>
    </row>
    <row r="1099" spans="1:5" ht="31.5" x14ac:dyDescent="0.25">
      <c r="A1099" s="62">
        <f>MAX(A$3:A1098)+1</f>
        <v>302</v>
      </c>
      <c r="B1099" s="77" t="s">
        <v>1409</v>
      </c>
      <c r="C1099" s="77" t="s">
        <v>8</v>
      </c>
      <c r="D1099" s="133" t="s">
        <v>1410</v>
      </c>
      <c r="E1099" s="27">
        <v>60269.75</v>
      </c>
    </row>
    <row r="1100" spans="1:5" x14ac:dyDescent="0.25">
      <c r="A1100" s="149">
        <f>MAX(A$3:A1099)+1</f>
        <v>303</v>
      </c>
      <c r="B1100" s="152" t="s">
        <v>1411</v>
      </c>
      <c r="C1100" s="77" t="s">
        <v>8</v>
      </c>
      <c r="D1100" s="133" t="s">
        <v>1412</v>
      </c>
      <c r="E1100" s="27">
        <v>66166.179999999993</v>
      </c>
    </row>
    <row r="1101" spans="1:5" x14ac:dyDescent="0.25">
      <c r="A1101" s="150"/>
      <c r="B1101" s="152"/>
      <c r="C1101" s="77" t="s">
        <v>9</v>
      </c>
      <c r="D1101" s="133" t="s">
        <v>1413</v>
      </c>
      <c r="E1101" s="27">
        <v>60068.92</v>
      </c>
    </row>
    <row r="1102" spans="1:5" x14ac:dyDescent="0.25">
      <c r="A1102" s="151"/>
      <c r="B1102" s="152"/>
      <c r="C1102" s="77" t="s">
        <v>9</v>
      </c>
      <c r="D1102" s="133" t="s">
        <v>1414</v>
      </c>
      <c r="E1102" s="27">
        <v>50045.91</v>
      </c>
    </row>
    <row r="1103" spans="1:5" x14ac:dyDescent="0.25">
      <c r="A1103" s="149">
        <f>MAX(A$3:A1102)+1</f>
        <v>304</v>
      </c>
      <c r="B1103" s="152" t="s">
        <v>1415</v>
      </c>
      <c r="C1103" s="77" t="s">
        <v>8</v>
      </c>
      <c r="D1103" s="133" t="s">
        <v>1416</v>
      </c>
      <c r="E1103" s="27">
        <v>66684.31</v>
      </c>
    </row>
    <row r="1104" spans="1:5" x14ac:dyDescent="0.25">
      <c r="A1104" s="150"/>
      <c r="B1104" s="152"/>
      <c r="C1104" s="77" t="s">
        <v>9</v>
      </c>
      <c r="D1104" s="133" t="s">
        <v>1417</v>
      </c>
      <c r="E1104" s="27">
        <v>59349.93</v>
      </c>
    </row>
    <row r="1105" spans="1:5" x14ac:dyDescent="0.25">
      <c r="A1105" s="151"/>
      <c r="B1105" s="152"/>
      <c r="C1105" s="77" t="s">
        <v>9</v>
      </c>
      <c r="D1105" s="133" t="s">
        <v>1418</v>
      </c>
      <c r="E1105" s="78">
        <v>66261.62</v>
      </c>
    </row>
    <row r="1106" spans="1:5" x14ac:dyDescent="0.25">
      <c r="A1106" s="62">
        <f>MAX(A$3:A1105)+1</f>
        <v>305</v>
      </c>
      <c r="B1106" s="77" t="s">
        <v>1419</v>
      </c>
      <c r="C1106" s="77" t="s">
        <v>8</v>
      </c>
      <c r="D1106" s="133" t="s">
        <v>1420</v>
      </c>
      <c r="E1106" s="27">
        <v>61443.03</v>
      </c>
    </row>
    <row r="1107" spans="1:5" x14ac:dyDescent="0.25">
      <c r="A1107" s="149">
        <f>MAX(A$3:A1106)+1</f>
        <v>306</v>
      </c>
      <c r="B1107" s="152" t="s">
        <v>1421</v>
      </c>
      <c r="C1107" s="77" t="s">
        <v>8</v>
      </c>
      <c r="D1107" s="133" t="s">
        <v>1422</v>
      </c>
      <c r="E1107" s="27">
        <v>68374.5</v>
      </c>
    </row>
    <row r="1108" spans="1:5" x14ac:dyDescent="0.25">
      <c r="A1108" s="151"/>
      <c r="B1108" s="152"/>
      <c r="C1108" s="77" t="s">
        <v>9</v>
      </c>
      <c r="D1108" s="133" t="s">
        <v>1423</v>
      </c>
      <c r="E1108" s="27">
        <v>103212.86</v>
      </c>
    </row>
    <row r="1109" spans="1:5" x14ac:dyDescent="0.25">
      <c r="A1109" s="62">
        <f>MAX(A$3:A1108)+1</f>
        <v>307</v>
      </c>
      <c r="B1109" s="77" t="s">
        <v>1424</v>
      </c>
      <c r="C1109" s="77" t="s">
        <v>8</v>
      </c>
      <c r="D1109" s="133" t="s">
        <v>1425</v>
      </c>
      <c r="E1109" s="27">
        <v>106043.51</v>
      </c>
    </row>
    <row r="1110" spans="1:5" x14ac:dyDescent="0.25">
      <c r="A1110" s="149">
        <f>MAX(A$3:A1109)+1</f>
        <v>308</v>
      </c>
      <c r="B1110" s="152" t="s">
        <v>1426</v>
      </c>
      <c r="C1110" s="77" t="s">
        <v>8</v>
      </c>
      <c r="D1110" s="133" t="s">
        <v>1427</v>
      </c>
      <c r="E1110" s="27">
        <v>68687.37</v>
      </c>
    </row>
    <row r="1111" spans="1:5" x14ac:dyDescent="0.25">
      <c r="A1111" s="150"/>
      <c r="B1111" s="152"/>
      <c r="C1111" s="77" t="s">
        <v>9</v>
      </c>
      <c r="D1111" s="133" t="s">
        <v>1428</v>
      </c>
      <c r="E1111" s="28">
        <v>52172.38</v>
      </c>
    </row>
    <row r="1112" spans="1:5" x14ac:dyDescent="0.25">
      <c r="A1112" s="151"/>
      <c r="B1112" s="152"/>
      <c r="C1112" s="77" t="s">
        <v>9</v>
      </c>
      <c r="D1112" s="133" t="s">
        <v>1429</v>
      </c>
      <c r="E1112" s="27">
        <v>48666.77</v>
      </c>
    </row>
    <row r="1113" spans="1:5" ht="31.5" x14ac:dyDescent="0.25">
      <c r="A1113" s="62">
        <f>MAX(A$3:A1112)+1</f>
        <v>309</v>
      </c>
      <c r="B1113" s="77" t="s">
        <v>1430</v>
      </c>
      <c r="C1113" s="77" t="s">
        <v>1431</v>
      </c>
      <c r="D1113" s="133" t="s">
        <v>1432</v>
      </c>
      <c r="E1113" s="27">
        <v>0</v>
      </c>
    </row>
    <row r="1114" spans="1:5" x14ac:dyDescent="0.25">
      <c r="A1114" s="149">
        <f>MAX(A$3:A1113)+1</f>
        <v>310</v>
      </c>
      <c r="B1114" s="152" t="s">
        <v>1433</v>
      </c>
      <c r="C1114" s="77" t="s">
        <v>8</v>
      </c>
      <c r="D1114" s="133" t="s">
        <v>1434</v>
      </c>
      <c r="E1114" s="27">
        <v>62685.29</v>
      </c>
    </row>
    <row r="1115" spans="1:5" x14ac:dyDescent="0.25">
      <c r="A1115" s="151"/>
      <c r="B1115" s="152"/>
      <c r="C1115" s="77" t="s">
        <v>9</v>
      </c>
      <c r="D1115" s="133" t="s">
        <v>1435</v>
      </c>
      <c r="E1115" s="27">
        <v>41762.839999999997</v>
      </c>
    </row>
    <row r="1116" spans="1:5" x14ac:dyDescent="0.25">
      <c r="A1116" s="149">
        <f>MAX(A$3:A1115)+1</f>
        <v>311</v>
      </c>
      <c r="B1116" s="152" t="s">
        <v>1436</v>
      </c>
      <c r="C1116" s="77" t="s">
        <v>8</v>
      </c>
      <c r="D1116" s="133" t="s">
        <v>1437</v>
      </c>
      <c r="E1116" s="27">
        <v>56050.44</v>
      </c>
    </row>
    <row r="1117" spans="1:5" x14ac:dyDescent="0.25">
      <c r="A1117" s="151"/>
      <c r="B1117" s="152"/>
      <c r="C1117" s="77" t="s">
        <v>9</v>
      </c>
      <c r="D1117" s="133" t="s">
        <v>1438</v>
      </c>
      <c r="E1117" s="27">
        <v>52939.73</v>
      </c>
    </row>
    <row r="1118" spans="1:5" x14ac:dyDescent="0.25">
      <c r="A1118" s="149">
        <f>MAX(A$3:A1117)+1</f>
        <v>312</v>
      </c>
      <c r="B1118" s="152" t="s">
        <v>1439</v>
      </c>
      <c r="C1118" s="77" t="s">
        <v>8</v>
      </c>
      <c r="D1118" s="133" t="s">
        <v>1440</v>
      </c>
      <c r="E1118" s="27">
        <v>72515.59</v>
      </c>
    </row>
    <row r="1119" spans="1:5" x14ac:dyDescent="0.25">
      <c r="A1119" s="150"/>
      <c r="B1119" s="152"/>
      <c r="C1119" s="77" t="s">
        <v>9</v>
      </c>
      <c r="D1119" s="133" t="s">
        <v>1441</v>
      </c>
      <c r="E1119" s="27">
        <v>67213.240000000005</v>
      </c>
    </row>
    <row r="1120" spans="1:5" x14ac:dyDescent="0.25">
      <c r="A1120" s="151"/>
      <c r="B1120" s="152"/>
      <c r="C1120" s="77" t="s">
        <v>9</v>
      </c>
      <c r="D1120" s="133" t="s">
        <v>1442</v>
      </c>
      <c r="E1120" s="27">
        <v>69014.070000000007</v>
      </c>
    </row>
    <row r="1121" spans="1:5" x14ac:dyDescent="0.25">
      <c r="A1121" s="149">
        <f>MAX(A$3:A1120)+1</f>
        <v>313</v>
      </c>
      <c r="B1121" s="152" t="s">
        <v>1443</v>
      </c>
      <c r="C1121" s="77" t="s">
        <v>8</v>
      </c>
      <c r="D1121" s="133" t="s">
        <v>1444</v>
      </c>
      <c r="E1121" s="27">
        <v>65742.05</v>
      </c>
    </row>
    <row r="1122" spans="1:5" x14ac:dyDescent="0.25">
      <c r="A1122" s="150"/>
      <c r="B1122" s="152"/>
      <c r="C1122" s="77" t="s">
        <v>9</v>
      </c>
      <c r="D1122" s="133" t="s">
        <v>1445</v>
      </c>
      <c r="E1122" s="27">
        <v>58956.79</v>
      </c>
    </row>
    <row r="1123" spans="1:5" x14ac:dyDescent="0.25">
      <c r="A1123" s="151"/>
      <c r="B1123" s="152"/>
      <c r="C1123" s="77" t="s">
        <v>9</v>
      </c>
      <c r="D1123" s="133" t="s">
        <v>1446</v>
      </c>
      <c r="E1123" s="27">
        <v>56972.66</v>
      </c>
    </row>
    <row r="1124" spans="1:5" x14ac:dyDescent="0.25">
      <c r="A1124" s="149">
        <f>MAX(A$3:A1123)+1</f>
        <v>314</v>
      </c>
      <c r="B1124" s="152" t="s">
        <v>1447</v>
      </c>
      <c r="C1124" s="77" t="s">
        <v>8</v>
      </c>
      <c r="D1124" s="133" t="s">
        <v>1448</v>
      </c>
      <c r="E1124" s="27">
        <v>66196.679999999993</v>
      </c>
    </row>
    <row r="1125" spans="1:5" x14ac:dyDescent="0.25">
      <c r="A1125" s="150"/>
      <c r="B1125" s="152"/>
      <c r="C1125" s="77" t="s">
        <v>9</v>
      </c>
      <c r="D1125" s="133" t="s">
        <v>1449</v>
      </c>
      <c r="E1125" s="27">
        <v>44131.57</v>
      </c>
    </row>
    <row r="1126" spans="1:5" x14ac:dyDescent="0.25">
      <c r="A1126" s="151"/>
      <c r="B1126" s="152"/>
      <c r="C1126" s="77" t="s">
        <v>9</v>
      </c>
      <c r="D1126" s="133" t="s">
        <v>1450</v>
      </c>
      <c r="E1126" s="27">
        <v>42152.45</v>
      </c>
    </row>
    <row r="1127" spans="1:5" x14ac:dyDescent="0.25">
      <c r="A1127" s="149">
        <f>MAX(A$3:A1126)+1</f>
        <v>315</v>
      </c>
      <c r="B1127" s="152" t="s">
        <v>1451</v>
      </c>
      <c r="C1127" s="77" t="s">
        <v>8</v>
      </c>
      <c r="D1127" s="133" t="s">
        <v>1452</v>
      </c>
      <c r="E1127" s="27">
        <v>66196.61</v>
      </c>
    </row>
    <row r="1128" spans="1:5" x14ac:dyDescent="0.25">
      <c r="A1128" s="150"/>
      <c r="B1128" s="152"/>
      <c r="C1128" s="77" t="s">
        <v>9</v>
      </c>
      <c r="D1128" s="133" t="s">
        <v>1453</v>
      </c>
      <c r="E1128" s="27">
        <v>58136.54</v>
      </c>
    </row>
    <row r="1129" spans="1:5" x14ac:dyDescent="0.25">
      <c r="A1129" s="151"/>
      <c r="B1129" s="152"/>
      <c r="C1129" s="77" t="s">
        <v>9</v>
      </c>
      <c r="D1129" s="133" t="s">
        <v>1454</v>
      </c>
      <c r="E1129" s="27">
        <v>54679.21</v>
      </c>
    </row>
    <row r="1130" spans="1:5" x14ac:dyDescent="0.25">
      <c r="A1130" s="145">
        <f>MAX(A$3:A1129)+1</f>
        <v>316</v>
      </c>
      <c r="B1130" s="148" t="s">
        <v>1455</v>
      </c>
      <c r="C1130" s="78" t="s">
        <v>1</v>
      </c>
      <c r="D1130" s="133" t="s">
        <v>1456</v>
      </c>
      <c r="E1130" s="28">
        <v>72334</v>
      </c>
    </row>
    <row r="1131" spans="1:5" x14ac:dyDescent="0.25">
      <c r="A1131" s="146"/>
      <c r="B1131" s="148"/>
      <c r="C1131" s="78" t="s">
        <v>3</v>
      </c>
      <c r="D1131" s="133" t="s">
        <v>1457</v>
      </c>
      <c r="E1131" s="28">
        <v>88278.8</v>
      </c>
    </row>
    <row r="1132" spans="1:5" x14ac:dyDescent="0.25">
      <c r="A1132" s="146"/>
      <c r="B1132" s="148"/>
      <c r="C1132" s="78" t="s">
        <v>3</v>
      </c>
      <c r="D1132" s="133" t="s">
        <v>1458</v>
      </c>
      <c r="E1132" s="28">
        <v>93521.17</v>
      </c>
    </row>
    <row r="1133" spans="1:5" x14ac:dyDescent="0.25">
      <c r="A1133" s="146"/>
      <c r="B1133" s="148"/>
      <c r="C1133" s="78" t="s">
        <v>3</v>
      </c>
      <c r="D1133" s="133" t="s">
        <v>1459</v>
      </c>
      <c r="E1133" s="28">
        <v>95057.36</v>
      </c>
    </row>
    <row r="1134" spans="1:5" x14ac:dyDescent="0.25">
      <c r="A1134" s="147"/>
      <c r="B1134" s="148"/>
      <c r="C1134" s="78" t="s">
        <v>3</v>
      </c>
      <c r="D1134" s="133" t="s">
        <v>1460</v>
      </c>
      <c r="E1134" s="28">
        <v>80123.61</v>
      </c>
    </row>
    <row r="1135" spans="1:5" x14ac:dyDescent="0.25">
      <c r="A1135" s="145">
        <f>MAX(A$3:A1134)+1</f>
        <v>317</v>
      </c>
      <c r="B1135" s="148" t="s">
        <v>1461</v>
      </c>
      <c r="C1135" s="78" t="s">
        <v>1</v>
      </c>
      <c r="D1135" s="133" t="s">
        <v>1462</v>
      </c>
      <c r="E1135" s="28">
        <v>96856.91</v>
      </c>
    </row>
    <row r="1136" spans="1:5" x14ac:dyDescent="0.25">
      <c r="A1136" s="146"/>
      <c r="B1136" s="148"/>
      <c r="C1136" s="78" t="s">
        <v>3</v>
      </c>
      <c r="D1136" s="133" t="s">
        <v>1463</v>
      </c>
      <c r="E1136" s="28">
        <v>45570.61</v>
      </c>
    </row>
    <row r="1137" spans="1:5" x14ac:dyDescent="0.25">
      <c r="A1137" s="146"/>
      <c r="B1137" s="148"/>
      <c r="C1137" s="78" t="s">
        <v>3</v>
      </c>
      <c r="D1137" s="133" t="s">
        <v>1464</v>
      </c>
      <c r="E1137" s="28">
        <v>53086.51</v>
      </c>
    </row>
    <row r="1138" spans="1:5" x14ac:dyDescent="0.25">
      <c r="A1138" s="146"/>
      <c r="B1138" s="148"/>
      <c r="C1138" s="78" t="s">
        <v>3</v>
      </c>
      <c r="D1138" s="133" t="s">
        <v>1465</v>
      </c>
      <c r="E1138" s="28">
        <v>60802.12</v>
      </c>
    </row>
    <row r="1139" spans="1:5" x14ac:dyDescent="0.25">
      <c r="A1139" s="147"/>
      <c r="B1139" s="148"/>
      <c r="C1139" s="78" t="s">
        <v>3</v>
      </c>
      <c r="D1139" s="133" t="s">
        <v>1466</v>
      </c>
      <c r="E1139" s="28">
        <v>75307.3</v>
      </c>
    </row>
    <row r="1140" spans="1:5" x14ac:dyDescent="0.25">
      <c r="A1140" s="145">
        <f>MAX(A$3:A1139)+1</f>
        <v>318</v>
      </c>
      <c r="B1140" s="148" t="s">
        <v>1467</v>
      </c>
      <c r="C1140" s="78" t="s">
        <v>1</v>
      </c>
      <c r="D1140" s="133" t="s">
        <v>1468</v>
      </c>
      <c r="E1140" s="28">
        <v>96705.63</v>
      </c>
    </row>
    <row r="1141" spans="1:5" x14ac:dyDescent="0.25">
      <c r="A1141" s="146"/>
      <c r="B1141" s="148"/>
      <c r="C1141" s="78" t="s">
        <v>3</v>
      </c>
      <c r="D1141" s="133" t="s">
        <v>1469</v>
      </c>
      <c r="E1141" s="28">
        <v>65814.039999999994</v>
      </c>
    </row>
    <row r="1142" spans="1:5" x14ac:dyDescent="0.25">
      <c r="A1142" s="146"/>
      <c r="B1142" s="148"/>
      <c r="C1142" s="78" t="s">
        <v>3</v>
      </c>
      <c r="D1142" s="133" t="s">
        <v>1470</v>
      </c>
      <c r="E1142" s="28">
        <v>82673.929999999993</v>
      </c>
    </row>
    <row r="1143" spans="1:5" x14ac:dyDescent="0.25">
      <c r="A1143" s="147"/>
      <c r="B1143" s="148"/>
      <c r="C1143" s="78" t="s">
        <v>3</v>
      </c>
      <c r="D1143" s="133" t="s">
        <v>1471</v>
      </c>
      <c r="E1143" s="28">
        <v>61795.13</v>
      </c>
    </row>
    <row r="1144" spans="1:5" x14ac:dyDescent="0.25">
      <c r="A1144" s="145">
        <f>MAX(A$3:A1143)+1</f>
        <v>319</v>
      </c>
      <c r="B1144" s="148" t="s">
        <v>1472</v>
      </c>
      <c r="C1144" s="78" t="s">
        <v>1</v>
      </c>
      <c r="D1144" s="133" t="s">
        <v>1473</v>
      </c>
      <c r="E1144" s="28">
        <v>101369.16</v>
      </c>
    </row>
    <row r="1145" spans="1:5" x14ac:dyDescent="0.25">
      <c r="A1145" s="146"/>
      <c r="B1145" s="148"/>
      <c r="C1145" s="78" t="s">
        <v>3</v>
      </c>
      <c r="D1145" s="133" t="s">
        <v>1474</v>
      </c>
      <c r="E1145" s="28">
        <v>66237.41</v>
      </c>
    </row>
    <row r="1146" spans="1:5" x14ac:dyDescent="0.25">
      <c r="A1146" s="146"/>
      <c r="B1146" s="148"/>
      <c r="C1146" s="78" t="s">
        <v>3</v>
      </c>
      <c r="D1146" s="133" t="s">
        <v>1475</v>
      </c>
      <c r="E1146" s="28">
        <v>66599.490000000005</v>
      </c>
    </row>
    <row r="1147" spans="1:5" x14ac:dyDescent="0.25">
      <c r="A1147" s="147"/>
      <c r="B1147" s="148"/>
      <c r="C1147" s="78" t="s">
        <v>3</v>
      </c>
      <c r="D1147" s="133" t="s">
        <v>1476</v>
      </c>
      <c r="E1147" s="28">
        <v>69422.429999999993</v>
      </c>
    </row>
    <row r="1148" spans="1:5" x14ac:dyDescent="0.25">
      <c r="A1148" s="145">
        <f>MAX(A$3:A1147)+1</f>
        <v>320</v>
      </c>
      <c r="B1148" s="148" t="s">
        <v>1477</v>
      </c>
      <c r="C1148" s="78" t="s">
        <v>1</v>
      </c>
      <c r="D1148" s="133" t="s">
        <v>1478</v>
      </c>
      <c r="E1148" s="28">
        <v>81729.77</v>
      </c>
    </row>
    <row r="1149" spans="1:5" x14ac:dyDescent="0.25">
      <c r="A1149" s="146"/>
      <c r="B1149" s="148"/>
      <c r="C1149" s="78" t="s">
        <v>3</v>
      </c>
      <c r="D1149" s="133" t="s">
        <v>1479</v>
      </c>
      <c r="E1149" s="28">
        <v>60716.18</v>
      </c>
    </row>
    <row r="1150" spans="1:5" x14ac:dyDescent="0.25">
      <c r="A1150" s="146"/>
      <c r="B1150" s="148"/>
      <c r="C1150" s="78" t="s">
        <v>3</v>
      </c>
      <c r="D1150" s="133" t="s">
        <v>1480</v>
      </c>
      <c r="E1150" s="28">
        <v>48044.46</v>
      </c>
    </row>
    <row r="1151" spans="1:5" x14ac:dyDescent="0.25">
      <c r="A1151" s="147"/>
      <c r="B1151" s="148"/>
      <c r="C1151" s="78" t="s">
        <v>3</v>
      </c>
      <c r="D1151" s="133" t="s">
        <v>1481</v>
      </c>
      <c r="E1151" s="28">
        <v>46008.28</v>
      </c>
    </row>
    <row r="1152" spans="1:5" x14ac:dyDescent="0.25">
      <c r="A1152" s="145">
        <f>MAX(A$3:A1151)+1</f>
        <v>321</v>
      </c>
      <c r="B1152" s="148" t="s">
        <v>1482</v>
      </c>
      <c r="C1152" s="78" t="s">
        <v>1</v>
      </c>
      <c r="D1152" s="133" t="s">
        <v>1483</v>
      </c>
      <c r="E1152" s="28">
        <v>81505.279999999999</v>
      </c>
    </row>
    <row r="1153" spans="1:5" x14ac:dyDescent="0.25">
      <c r="A1153" s="146"/>
      <c r="B1153" s="148"/>
      <c r="C1153" s="78" t="s">
        <v>3</v>
      </c>
      <c r="D1153" s="133" t="s">
        <v>1484</v>
      </c>
      <c r="E1153" s="28">
        <v>57069.85</v>
      </c>
    </row>
    <row r="1154" spans="1:5" x14ac:dyDescent="0.25">
      <c r="A1154" s="146"/>
      <c r="B1154" s="148"/>
      <c r="C1154" s="78" t="s">
        <v>3</v>
      </c>
      <c r="D1154" s="133" t="s">
        <v>1485</v>
      </c>
      <c r="E1154" s="28">
        <v>47581.9</v>
      </c>
    </row>
    <row r="1155" spans="1:5" x14ac:dyDescent="0.25">
      <c r="A1155" s="147"/>
      <c r="B1155" s="148"/>
      <c r="C1155" s="78" t="s">
        <v>3</v>
      </c>
      <c r="D1155" s="133" t="s">
        <v>1486</v>
      </c>
      <c r="E1155" s="28">
        <v>69950.97</v>
      </c>
    </row>
    <row r="1156" spans="1:5" x14ac:dyDescent="0.25">
      <c r="A1156" s="141">
        <f>MAX(A$3:A1155)+1</f>
        <v>322</v>
      </c>
      <c r="B1156" s="144" t="s">
        <v>1487</v>
      </c>
      <c r="C1156" s="78" t="s">
        <v>1</v>
      </c>
      <c r="D1156" s="133" t="s">
        <v>1488</v>
      </c>
      <c r="E1156" s="28">
        <v>60542</v>
      </c>
    </row>
    <row r="1157" spans="1:5" x14ac:dyDescent="0.25">
      <c r="A1157" s="142"/>
      <c r="B1157" s="144"/>
      <c r="C1157" s="78" t="s">
        <v>3</v>
      </c>
      <c r="D1157" s="133" t="s">
        <v>1489</v>
      </c>
      <c r="E1157" s="28">
        <v>102968.42</v>
      </c>
    </row>
    <row r="1158" spans="1:5" x14ac:dyDescent="0.25">
      <c r="A1158" s="142"/>
      <c r="B1158" s="144"/>
      <c r="C1158" s="78" t="s">
        <v>3</v>
      </c>
      <c r="D1158" s="133" t="s">
        <v>1490</v>
      </c>
      <c r="E1158" s="28">
        <v>52511.47</v>
      </c>
    </row>
    <row r="1159" spans="1:5" x14ac:dyDescent="0.25">
      <c r="A1159" s="143"/>
      <c r="B1159" s="144"/>
      <c r="C1159" s="78" t="s">
        <v>3</v>
      </c>
      <c r="D1159" s="133" t="s">
        <v>1491</v>
      </c>
      <c r="E1159" s="28">
        <v>57180</v>
      </c>
    </row>
    <row r="1160" spans="1:5" x14ac:dyDescent="0.25">
      <c r="A1160" s="141">
        <f>MAX(A$3:A1159)+1</f>
        <v>323</v>
      </c>
      <c r="B1160" s="144" t="s">
        <v>1492</v>
      </c>
      <c r="C1160" s="78" t="s">
        <v>1</v>
      </c>
      <c r="D1160" s="133" t="s">
        <v>1493</v>
      </c>
      <c r="E1160" s="28">
        <v>104935.97</v>
      </c>
    </row>
    <row r="1161" spans="1:5" x14ac:dyDescent="0.25">
      <c r="A1161" s="142"/>
      <c r="B1161" s="144"/>
      <c r="C1161" s="78" t="s">
        <v>3</v>
      </c>
      <c r="D1161" s="133" t="s">
        <v>1494</v>
      </c>
      <c r="E1161" s="28">
        <v>76365.77</v>
      </c>
    </row>
    <row r="1162" spans="1:5" x14ac:dyDescent="0.25">
      <c r="A1162" s="142"/>
      <c r="B1162" s="144"/>
      <c r="C1162" s="78" t="s">
        <v>3</v>
      </c>
      <c r="D1162" s="133" t="s">
        <v>1495</v>
      </c>
      <c r="E1162" s="28">
        <v>83932.67</v>
      </c>
    </row>
    <row r="1163" spans="1:5" x14ac:dyDescent="0.25">
      <c r="A1163" s="142"/>
      <c r="B1163" s="144"/>
      <c r="C1163" s="78" t="s">
        <v>3</v>
      </c>
      <c r="D1163" s="133" t="s">
        <v>1496</v>
      </c>
      <c r="E1163" s="28">
        <v>82591.94</v>
      </c>
    </row>
    <row r="1164" spans="1:5" x14ac:dyDescent="0.25">
      <c r="A1164" s="142"/>
      <c r="B1164" s="144"/>
      <c r="C1164" s="78" t="s">
        <v>3</v>
      </c>
      <c r="D1164" s="133" t="s">
        <v>1497</v>
      </c>
      <c r="E1164" s="28">
        <v>83240.89</v>
      </c>
    </row>
    <row r="1165" spans="1:5" x14ac:dyDescent="0.25">
      <c r="A1165" s="143"/>
      <c r="B1165" s="144"/>
      <c r="C1165" s="78" t="s">
        <v>4</v>
      </c>
      <c r="D1165" s="133" t="s">
        <v>1498</v>
      </c>
      <c r="E1165" s="28">
        <v>69085.649999999994</v>
      </c>
    </row>
    <row r="1166" spans="1:5" x14ac:dyDescent="0.25">
      <c r="A1166" s="141">
        <f>MAX(A$3:A1165)+1</f>
        <v>324</v>
      </c>
      <c r="B1166" s="144" t="s">
        <v>1499</v>
      </c>
      <c r="C1166" s="78" t="s">
        <v>1</v>
      </c>
      <c r="D1166" s="133" t="s">
        <v>1500</v>
      </c>
      <c r="E1166" s="28">
        <v>103572.72</v>
      </c>
    </row>
    <row r="1167" spans="1:5" x14ac:dyDescent="0.25">
      <c r="A1167" s="142"/>
      <c r="B1167" s="144"/>
      <c r="C1167" s="78" t="s">
        <v>3</v>
      </c>
      <c r="D1167" s="133" t="s">
        <v>1501</v>
      </c>
      <c r="E1167" s="28">
        <v>61731.69</v>
      </c>
    </row>
    <row r="1168" spans="1:5" x14ac:dyDescent="0.25">
      <c r="A1168" s="142"/>
      <c r="B1168" s="144"/>
      <c r="C1168" s="78" t="s">
        <v>3</v>
      </c>
      <c r="D1168" s="133" t="s">
        <v>1502</v>
      </c>
      <c r="E1168" s="28">
        <v>56952.04</v>
      </c>
    </row>
    <row r="1169" spans="1:5" x14ac:dyDescent="0.25">
      <c r="A1169" s="142"/>
      <c r="B1169" s="144"/>
      <c r="C1169" s="78" t="s">
        <v>3</v>
      </c>
      <c r="D1169" s="133" t="s">
        <v>1503</v>
      </c>
      <c r="E1169" s="28">
        <v>55895.47</v>
      </c>
    </row>
    <row r="1170" spans="1:5" x14ac:dyDescent="0.25">
      <c r="A1170" s="142"/>
      <c r="B1170" s="144"/>
      <c r="C1170" s="78" t="s">
        <v>3</v>
      </c>
      <c r="D1170" s="133" t="s">
        <v>1504</v>
      </c>
      <c r="E1170" s="28">
        <v>31178.22</v>
      </c>
    </row>
    <row r="1171" spans="1:5" x14ac:dyDescent="0.25">
      <c r="A1171" s="143"/>
      <c r="B1171" s="144"/>
      <c r="C1171" s="78" t="s">
        <v>4</v>
      </c>
      <c r="D1171" s="133" t="s">
        <v>1505</v>
      </c>
      <c r="E1171" s="28">
        <v>40408.699999999997</v>
      </c>
    </row>
    <row r="1172" spans="1:5" x14ac:dyDescent="0.25">
      <c r="A1172" s="141">
        <f>MAX(A$3:A1171)+1</f>
        <v>325</v>
      </c>
      <c r="B1172" s="144" t="s">
        <v>1506</v>
      </c>
      <c r="C1172" s="78" t="s">
        <v>1</v>
      </c>
      <c r="D1172" s="133" t="s">
        <v>1507</v>
      </c>
      <c r="E1172" s="28">
        <v>121604.18</v>
      </c>
    </row>
    <row r="1173" spans="1:5" x14ac:dyDescent="0.25">
      <c r="A1173" s="142"/>
      <c r="B1173" s="144"/>
      <c r="C1173" s="78" t="s">
        <v>4</v>
      </c>
      <c r="D1173" s="133" t="s">
        <v>1508</v>
      </c>
      <c r="E1173" s="28">
        <v>80938.95</v>
      </c>
    </row>
    <row r="1174" spans="1:5" x14ac:dyDescent="0.25">
      <c r="A1174" s="142"/>
      <c r="B1174" s="144"/>
      <c r="C1174" s="78" t="s">
        <v>3</v>
      </c>
      <c r="D1174" s="133" t="s">
        <v>1509</v>
      </c>
      <c r="E1174" s="28">
        <v>93690.62</v>
      </c>
    </row>
    <row r="1175" spans="1:5" x14ac:dyDescent="0.25">
      <c r="A1175" s="142"/>
      <c r="B1175" s="144"/>
      <c r="C1175" s="78" t="s">
        <v>3</v>
      </c>
      <c r="D1175" s="133" t="s">
        <v>1510</v>
      </c>
      <c r="E1175" s="28">
        <v>92402.11</v>
      </c>
    </row>
    <row r="1176" spans="1:5" x14ac:dyDescent="0.25">
      <c r="A1176" s="142"/>
      <c r="B1176" s="144"/>
      <c r="C1176" s="78" t="s">
        <v>3</v>
      </c>
      <c r="D1176" s="133" t="s">
        <v>1511</v>
      </c>
      <c r="E1176" s="28">
        <v>79159.81</v>
      </c>
    </row>
    <row r="1177" spans="1:5" x14ac:dyDescent="0.25">
      <c r="A1177" s="142"/>
      <c r="B1177" s="144"/>
      <c r="C1177" s="78" t="s">
        <v>3</v>
      </c>
      <c r="D1177" s="133" t="s">
        <v>1512</v>
      </c>
      <c r="E1177" s="28">
        <v>74045.8</v>
      </c>
    </row>
    <row r="1178" spans="1:5" x14ac:dyDescent="0.25">
      <c r="A1178" s="143"/>
      <c r="B1178" s="144"/>
      <c r="C1178" s="78" t="s">
        <v>3</v>
      </c>
      <c r="D1178" s="133" t="s">
        <v>1513</v>
      </c>
      <c r="E1178" s="28">
        <v>98269.31</v>
      </c>
    </row>
    <row r="1179" spans="1:5" x14ac:dyDescent="0.25">
      <c r="A1179" s="141">
        <f>MAX(A$3:A1178)+1</f>
        <v>326</v>
      </c>
      <c r="B1179" s="144" t="s">
        <v>1514</v>
      </c>
      <c r="C1179" s="78" t="s">
        <v>1</v>
      </c>
      <c r="D1179" s="133" t="s">
        <v>1515</v>
      </c>
      <c r="E1179" s="28">
        <v>99022.38</v>
      </c>
    </row>
    <row r="1180" spans="1:5" x14ac:dyDescent="0.25">
      <c r="A1180" s="142"/>
      <c r="B1180" s="144"/>
      <c r="C1180" s="78" t="s">
        <v>3</v>
      </c>
      <c r="D1180" s="133" t="s">
        <v>1516</v>
      </c>
      <c r="E1180" s="28">
        <v>76198.47</v>
      </c>
    </row>
    <row r="1181" spans="1:5" x14ac:dyDescent="0.25">
      <c r="A1181" s="142"/>
      <c r="B1181" s="144"/>
      <c r="C1181" s="78" t="s">
        <v>3</v>
      </c>
      <c r="D1181" s="133" t="s">
        <v>1517</v>
      </c>
      <c r="E1181" s="28">
        <v>76606.58</v>
      </c>
    </row>
    <row r="1182" spans="1:5" x14ac:dyDescent="0.25">
      <c r="A1182" s="142"/>
      <c r="B1182" s="144"/>
      <c r="C1182" s="78" t="s">
        <v>3</v>
      </c>
      <c r="D1182" s="133" t="s">
        <v>1518</v>
      </c>
      <c r="E1182" s="28">
        <v>90395.06</v>
      </c>
    </row>
    <row r="1183" spans="1:5" x14ac:dyDescent="0.25">
      <c r="A1183" s="142"/>
      <c r="B1183" s="144"/>
      <c r="C1183" s="78" t="s">
        <v>3</v>
      </c>
      <c r="D1183" s="133" t="s">
        <v>1519</v>
      </c>
      <c r="E1183" s="28">
        <v>56336.06</v>
      </c>
    </row>
    <row r="1184" spans="1:5" x14ac:dyDescent="0.25">
      <c r="A1184" s="142"/>
      <c r="B1184" s="144"/>
      <c r="C1184" s="78" t="s">
        <v>3</v>
      </c>
      <c r="D1184" s="133" t="s">
        <v>1520</v>
      </c>
      <c r="E1184" s="28">
        <v>37844.269999999997</v>
      </c>
    </row>
    <row r="1185" spans="1:5" x14ac:dyDescent="0.25">
      <c r="A1185" s="143"/>
      <c r="B1185" s="144"/>
      <c r="C1185" s="78" t="s">
        <v>4</v>
      </c>
      <c r="D1185" s="133" t="s">
        <v>1521</v>
      </c>
      <c r="E1185" s="28">
        <v>91567.59</v>
      </c>
    </row>
    <row r="1186" spans="1:5" x14ac:dyDescent="0.25">
      <c r="A1186" s="141">
        <f>MAX(A$3:A1185)+1</f>
        <v>327</v>
      </c>
      <c r="B1186" s="144" t="s">
        <v>1522</v>
      </c>
      <c r="C1186" s="78" t="s">
        <v>1</v>
      </c>
      <c r="D1186" s="133" t="s">
        <v>1523</v>
      </c>
      <c r="E1186" s="28">
        <v>133487</v>
      </c>
    </row>
    <row r="1187" spans="1:5" x14ac:dyDescent="0.25">
      <c r="A1187" s="142"/>
      <c r="B1187" s="144"/>
      <c r="C1187" s="78" t="s">
        <v>4</v>
      </c>
      <c r="D1187" s="133" t="s">
        <v>1524</v>
      </c>
      <c r="E1187" s="28">
        <v>90260</v>
      </c>
    </row>
    <row r="1188" spans="1:5" x14ac:dyDescent="0.25">
      <c r="A1188" s="142"/>
      <c r="B1188" s="144"/>
      <c r="C1188" s="78" t="s">
        <v>3</v>
      </c>
      <c r="D1188" s="133" t="s">
        <v>1525</v>
      </c>
      <c r="E1188" s="28">
        <v>64737</v>
      </c>
    </row>
    <row r="1189" spans="1:5" x14ac:dyDescent="0.25">
      <c r="A1189" s="142"/>
      <c r="B1189" s="144"/>
      <c r="C1189" s="78" t="s">
        <v>3</v>
      </c>
      <c r="D1189" s="133" t="s">
        <v>1526</v>
      </c>
      <c r="E1189" s="28">
        <v>110315</v>
      </c>
    </row>
    <row r="1190" spans="1:5" x14ac:dyDescent="0.25">
      <c r="A1190" s="142"/>
      <c r="B1190" s="144"/>
      <c r="C1190" s="78" t="s">
        <v>3</v>
      </c>
      <c r="D1190" s="133" t="s">
        <v>1527</v>
      </c>
      <c r="E1190" s="28">
        <v>88642</v>
      </c>
    </row>
    <row r="1191" spans="1:5" x14ac:dyDescent="0.25">
      <c r="A1191" s="142"/>
      <c r="B1191" s="144"/>
      <c r="C1191" s="78" t="s">
        <v>3</v>
      </c>
      <c r="D1191" s="133" t="s">
        <v>1528</v>
      </c>
      <c r="E1191" s="28">
        <v>71276</v>
      </c>
    </row>
    <row r="1192" spans="1:5" x14ac:dyDescent="0.25">
      <c r="A1192" s="142"/>
      <c r="B1192" s="144"/>
      <c r="C1192" s="78" t="s">
        <v>3</v>
      </c>
      <c r="D1192" s="133" t="s">
        <v>1529</v>
      </c>
      <c r="E1192" s="28">
        <v>69448</v>
      </c>
    </row>
    <row r="1193" spans="1:5" x14ac:dyDescent="0.25">
      <c r="A1193" s="142"/>
      <c r="B1193" s="144"/>
      <c r="C1193" s="78" t="s">
        <v>3</v>
      </c>
      <c r="D1193" s="133" t="s">
        <v>1530</v>
      </c>
      <c r="E1193" s="28">
        <v>101833</v>
      </c>
    </row>
    <row r="1194" spans="1:5" x14ac:dyDescent="0.25">
      <c r="A1194" s="142"/>
      <c r="B1194" s="144"/>
      <c r="C1194" s="78" t="s">
        <v>3</v>
      </c>
      <c r="D1194" s="133" t="s">
        <v>1531</v>
      </c>
      <c r="E1194" s="28">
        <v>104797</v>
      </c>
    </row>
    <row r="1195" spans="1:5" x14ac:dyDescent="0.25">
      <c r="A1195" s="143"/>
      <c r="B1195" s="144"/>
      <c r="C1195" s="78" t="s">
        <v>3</v>
      </c>
      <c r="D1195" s="133" t="s">
        <v>1532</v>
      </c>
      <c r="E1195" s="28">
        <v>75827</v>
      </c>
    </row>
    <row r="1196" spans="1:5" x14ac:dyDescent="0.25">
      <c r="A1196" s="141">
        <f>MAX(A$3:A1195)+1</f>
        <v>328</v>
      </c>
      <c r="B1196" s="144" t="s">
        <v>1533</v>
      </c>
      <c r="C1196" s="78" t="s">
        <v>1</v>
      </c>
      <c r="D1196" s="133" t="s">
        <v>1534</v>
      </c>
      <c r="E1196" s="28">
        <v>122816</v>
      </c>
    </row>
    <row r="1197" spans="1:5" x14ac:dyDescent="0.25">
      <c r="A1197" s="142"/>
      <c r="B1197" s="144"/>
      <c r="C1197" s="78" t="s">
        <v>3</v>
      </c>
      <c r="D1197" s="133" t="s">
        <v>1535</v>
      </c>
      <c r="E1197" s="28">
        <v>98124</v>
      </c>
    </row>
    <row r="1198" spans="1:5" x14ac:dyDescent="0.25">
      <c r="A1198" s="142"/>
      <c r="B1198" s="144"/>
      <c r="C1198" s="78" t="s">
        <v>3</v>
      </c>
      <c r="D1198" s="133" t="s">
        <v>1536</v>
      </c>
      <c r="E1198" s="28">
        <v>97145</v>
      </c>
    </row>
    <row r="1199" spans="1:5" x14ac:dyDescent="0.25">
      <c r="A1199" s="142"/>
      <c r="B1199" s="144"/>
      <c r="C1199" s="78" t="s">
        <v>3</v>
      </c>
      <c r="D1199" s="133" t="s">
        <v>1537</v>
      </c>
      <c r="E1199" s="28">
        <v>85301</v>
      </c>
    </row>
    <row r="1200" spans="1:5" x14ac:dyDescent="0.25">
      <c r="A1200" s="142"/>
      <c r="B1200" s="144"/>
      <c r="C1200" s="78" t="s">
        <v>3</v>
      </c>
      <c r="D1200" s="133" t="s">
        <v>1538</v>
      </c>
      <c r="E1200" s="28">
        <v>91410</v>
      </c>
    </row>
    <row r="1201" spans="1:5" x14ac:dyDescent="0.25">
      <c r="A1201" s="142"/>
      <c r="B1201" s="144"/>
      <c r="C1201" s="78" t="s">
        <v>3</v>
      </c>
      <c r="D1201" s="133" t="s">
        <v>1539</v>
      </c>
      <c r="E1201" s="28">
        <v>66909</v>
      </c>
    </row>
    <row r="1202" spans="1:5" x14ac:dyDescent="0.25">
      <c r="A1202" s="143"/>
      <c r="B1202" s="144"/>
      <c r="C1202" s="78" t="s">
        <v>4</v>
      </c>
      <c r="D1202" s="133" t="s">
        <v>1540</v>
      </c>
      <c r="E1202" s="28">
        <v>99994</v>
      </c>
    </row>
    <row r="1203" spans="1:5" x14ac:dyDescent="0.25">
      <c r="A1203" s="141">
        <f>MAX(A$3:A1202)+1</f>
        <v>329</v>
      </c>
      <c r="B1203" s="144" t="s">
        <v>1541</v>
      </c>
      <c r="C1203" s="78" t="s">
        <v>1</v>
      </c>
      <c r="D1203" s="133" t="s">
        <v>1542</v>
      </c>
      <c r="E1203" s="28">
        <v>145108.14000000001</v>
      </c>
    </row>
    <row r="1204" spans="1:5" x14ac:dyDescent="0.25">
      <c r="A1204" s="142"/>
      <c r="B1204" s="144"/>
      <c r="C1204" s="78" t="s">
        <v>4</v>
      </c>
      <c r="D1204" s="133" t="s">
        <v>1543</v>
      </c>
      <c r="E1204" s="28">
        <v>112379.97</v>
      </c>
    </row>
    <row r="1205" spans="1:5" x14ac:dyDescent="0.25">
      <c r="A1205" s="142"/>
      <c r="B1205" s="144"/>
      <c r="C1205" s="78" t="s">
        <v>3</v>
      </c>
      <c r="D1205" s="133" t="s">
        <v>1544</v>
      </c>
      <c r="E1205" s="28">
        <v>105850.3</v>
      </c>
    </row>
    <row r="1206" spans="1:5" x14ac:dyDescent="0.25">
      <c r="A1206" s="142"/>
      <c r="B1206" s="144"/>
      <c r="C1206" s="78" t="s">
        <v>3</v>
      </c>
      <c r="D1206" s="133" t="s">
        <v>1545</v>
      </c>
      <c r="E1206" s="28">
        <v>116012.53</v>
      </c>
    </row>
    <row r="1207" spans="1:5" x14ac:dyDescent="0.25">
      <c r="A1207" s="142"/>
      <c r="B1207" s="144"/>
      <c r="C1207" s="78" t="s">
        <v>3</v>
      </c>
      <c r="D1207" s="133" t="s">
        <v>1546</v>
      </c>
      <c r="E1207" s="28">
        <v>111880.89</v>
      </c>
    </row>
    <row r="1208" spans="1:5" x14ac:dyDescent="0.25">
      <c r="A1208" s="142"/>
      <c r="B1208" s="144"/>
      <c r="C1208" s="78" t="s">
        <v>3</v>
      </c>
      <c r="D1208" s="133" t="s">
        <v>1547</v>
      </c>
      <c r="E1208" s="28">
        <v>111137.22</v>
      </c>
    </row>
    <row r="1209" spans="1:5" x14ac:dyDescent="0.25">
      <c r="A1209" s="143"/>
      <c r="B1209" s="144"/>
      <c r="C1209" s="78" t="s">
        <v>3</v>
      </c>
      <c r="D1209" s="133" t="s">
        <v>1548</v>
      </c>
      <c r="E1209" s="28">
        <v>71748.81</v>
      </c>
    </row>
    <row r="1210" spans="1:5" x14ac:dyDescent="0.25">
      <c r="A1210" s="141">
        <f>MAX(A$3:A1209)+1</f>
        <v>330</v>
      </c>
      <c r="B1210" s="144" t="s">
        <v>1549</v>
      </c>
      <c r="C1210" s="78" t="s">
        <v>1</v>
      </c>
      <c r="D1210" s="133" t="s">
        <v>1550</v>
      </c>
      <c r="E1210" s="28">
        <v>120059.64333333333</v>
      </c>
    </row>
    <row r="1211" spans="1:5" x14ac:dyDescent="0.25">
      <c r="A1211" s="142"/>
      <c r="B1211" s="144"/>
      <c r="C1211" s="78" t="s">
        <v>3</v>
      </c>
      <c r="D1211" s="133" t="s">
        <v>1551</v>
      </c>
      <c r="E1211" s="28">
        <v>63947.327499999999</v>
      </c>
    </row>
    <row r="1212" spans="1:5" x14ac:dyDescent="0.25">
      <c r="A1212" s="142"/>
      <c r="B1212" s="144"/>
      <c r="C1212" s="78" t="s">
        <v>3</v>
      </c>
      <c r="D1212" s="133" t="s">
        <v>1552</v>
      </c>
      <c r="E1212" s="28">
        <v>87003.709090909091</v>
      </c>
    </row>
    <row r="1213" spans="1:5" x14ac:dyDescent="0.25">
      <c r="A1213" s="142"/>
      <c r="B1213" s="144"/>
      <c r="C1213" s="78" t="s">
        <v>3</v>
      </c>
      <c r="D1213" s="133" t="s">
        <v>1553</v>
      </c>
      <c r="E1213" s="28">
        <v>69270.034166666665</v>
      </c>
    </row>
    <row r="1214" spans="1:5" x14ac:dyDescent="0.25">
      <c r="A1214" s="142"/>
      <c r="B1214" s="144"/>
      <c r="C1214" s="78" t="s">
        <v>3</v>
      </c>
      <c r="D1214" s="133" t="s">
        <v>1554</v>
      </c>
      <c r="E1214" s="28">
        <v>75722.925833333327</v>
      </c>
    </row>
    <row r="1215" spans="1:5" x14ac:dyDescent="0.25">
      <c r="A1215" s="142"/>
      <c r="B1215" s="144"/>
      <c r="C1215" s="78" t="s">
        <v>3</v>
      </c>
      <c r="D1215" s="133" t="s">
        <v>1555</v>
      </c>
      <c r="E1215" s="28">
        <v>117620.69</v>
      </c>
    </row>
    <row r="1216" spans="1:5" x14ac:dyDescent="0.25">
      <c r="A1216" s="142"/>
      <c r="B1216" s="144"/>
      <c r="C1216" s="78" t="s">
        <v>3</v>
      </c>
      <c r="D1216" s="133" t="s">
        <v>1556</v>
      </c>
      <c r="E1216" s="28">
        <v>82464.737500000003</v>
      </c>
    </row>
    <row r="1217" spans="1:5" x14ac:dyDescent="0.25">
      <c r="A1217" s="143"/>
      <c r="B1217" s="144"/>
      <c r="C1217" s="78" t="s">
        <v>4</v>
      </c>
      <c r="D1217" s="133" t="s">
        <v>1557</v>
      </c>
      <c r="E1217" s="28">
        <v>73117.415833333333</v>
      </c>
    </row>
    <row r="1218" spans="1:5" x14ac:dyDescent="0.25">
      <c r="A1218" s="141">
        <f>MAX(A$3:A1217)+1</f>
        <v>331</v>
      </c>
      <c r="B1218" s="144" t="s">
        <v>1558</v>
      </c>
      <c r="C1218" s="78" t="s">
        <v>1</v>
      </c>
      <c r="D1218" s="133" t="s">
        <v>1559</v>
      </c>
      <c r="E1218" s="28">
        <v>123016.66</v>
      </c>
    </row>
    <row r="1219" spans="1:5" x14ac:dyDescent="0.25">
      <c r="A1219" s="142"/>
      <c r="B1219" s="144"/>
      <c r="C1219" s="78" t="s">
        <v>3</v>
      </c>
      <c r="D1219" s="133" t="s">
        <v>1560</v>
      </c>
      <c r="E1219" s="28">
        <v>84720.29</v>
      </c>
    </row>
    <row r="1220" spans="1:5" x14ac:dyDescent="0.25">
      <c r="A1220" s="142"/>
      <c r="B1220" s="144"/>
      <c r="C1220" s="78" t="s">
        <v>3</v>
      </c>
      <c r="D1220" s="133" t="s">
        <v>1561</v>
      </c>
      <c r="E1220" s="28">
        <v>71673.62</v>
      </c>
    </row>
    <row r="1221" spans="1:5" x14ac:dyDescent="0.25">
      <c r="A1221" s="142"/>
      <c r="B1221" s="144"/>
      <c r="C1221" s="78" t="s">
        <v>3</v>
      </c>
      <c r="D1221" s="133" t="s">
        <v>1562</v>
      </c>
      <c r="E1221" s="28">
        <v>79720.88</v>
      </c>
    </row>
    <row r="1222" spans="1:5" x14ac:dyDescent="0.25">
      <c r="A1222" s="142"/>
      <c r="B1222" s="144"/>
      <c r="C1222" s="78" t="s">
        <v>3</v>
      </c>
      <c r="D1222" s="133" t="s">
        <v>1563</v>
      </c>
      <c r="E1222" s="28">
        <v>78540.960000000006</v>
      </c>
    </row>
    <row r="1223" spans="1:5" x14ac:dyDescent="0.25">
      <c r="A1223" s="142"/>
      <c r="B1223" s="144"/>
      <c r="C1223" s="78" t="s">
        <v>3</v>
      </c>
      <c r="D1223" s="133" t="s">
        <v>1564</v>
      </c>
      <c r="E1223" s="28">
        <v>94174.64</v>
      </c>
    </row>
    <row r="1224" spans="1:5" x14ac:dyDescent="0.25">
      <c r="A1224" s="142"/>
      <c r="B1224" s="144"/>
      <c r="C1224" s="78" t="s">
        <v>3</v>
      </c>
      <c r="D1224" s="133" t="s">
        <v>1565</v>
      </c>
      <c r="E1224" s="28">
        <v>85028.77</v>
      </c>
    </row>
    <row r="1225" spans="1:5" x14ac:dyDescent="0.25">
      <c r="A1225" s="142"/>
      <c r="B1225" s="144"/>
      <c r="C1225" s="78" t="s">
        <v>3</v>
      </c>
      <c r="D1225" s="133" t="s">
        <v>1566</v>
      </c>
      <c r="E1225" s="28">
        <v>86331.86</v>
      </c>
    </row>
    <row r="1226" spans="1:5" x14ac:dyDescent="0.25">
      <c r="A1226" s="142"/>
      <c r="B1226" s="144"/>
      <c r="C1226" s="78" t="s">
        <v>3</v>
      </c>
      <c r="D1226" s="133" t="s">
        <v>1567</v>
      </c>
      <c r="E1226" s="28">
        <v>75683.899999999994</v>
      </c>
    </row>
    <row r="1227" spans="1:5" x14ac:dyDescent="0.25">
      <c r="A1227" s="142"/>
      <c r="B1227" s="144"/>
      <c r="C1227" s="78" t="s">
        <v>3</v>
      </c>
      <c r="D1227" s="133" t="s">
        <v>1568</v>
      </c>
      <c r="E1227" s="28">
        <v>90330.78</v>
      </c>
    </row>
    <row r="1228" spans="1:5" x14ac:dyDescent="0.25">
      <c r="A1228" s="143"/>
      <c r="B1228" s="144"/>
      <c r="C1228" s="78" t="s">
        <v>1569</v>
      </c>
      <c r="D1228" s="133" t="s">
        <v>1570</v>
      </c>
      <c r="E1228" s="28">
        <v>81236.320000000007</v>
      </c>
    </row>
    <row r="1229" spans="1:5" x14ac:dyDescent="0.25">
      <c r="A1229" s="141">
        <f>MAX(A$3:A1228)+1</f>
        <v>332</v>
      </c>
      <c r="B1229" s="144" t="s">
        <v>1571</v>
      </c>
      <c r="C1229" s="78" t="s">
        <v>1</v>
      </c>
      <c r="D1229" s="133" t="s">
        <v>1572</v>
      </c>
      <c r="E1229" s="28">
        <v>140425</v>
      </c>
    </row>
    <row r="1230" spans="1:5" x14ac:dyDescent="0.25">
      <c r="A1230" s="142"/>
      <c r="B1230" s="144"/>
      <c r="C1230" s="78" t="s">
        <v>3</v>
      </c>
      <c r="D1230" s="133" t="s">
        <v>1573</v>
      </c>
      <c r="E1230" s="28">
        <v>111670</v>
      </c>
    </row>
    <row r="1231" spans="1:5" x14ac:dyDescent="0.25">
      <c r="A1231" s="142"/>
      <c r="B1231" s="144"/>
      <c r="C1231" s="78" t="s">
        <v>3</v>
      </c>
      <c r="D1231" s="133" t="s">
        <v>1574</v>
      </c>
      <c r="E1231" s="28">
        <v>120175</v>
      </c>
    </row>
    <row r="1232" spans="1:5" x14ac:dyDescent="0.25">
      <c r="A1232" s="142"/>
      <c r="B1232" s="144"/>
      <c r="C1232" s="78" t="s">
        <v>3</v>
      </c>
      <c r="D1232" s="133" t="s">
        <v>1575</v>
      </c>
      <c r="E1232" s="28">
        <v>127691</v>
      </c>
    </row>
    <row r="1233" spans="1:5" x14ac:dyDescent="0.25">
      <c r="A1233" s="142"/>
      <c r="B1233" s="144"/>
      <c r="C1233" s="78" t="s">
        <v>3</v>
      </c>
      <c r="D1233" s="133" t="s">
        <v>1576</v>
      </c>
      <c r="E1233" s="28">
        <v>110345</v>
      </c>
    </row>
    <row r="1234" spans="1:5" x14ac:dyDescent="0.25">
      <c r="A1234" s="142"/>
      <c r="B1234" s="144"/>
      <c r="C1234" s="78" t="s">
        <v>3</v>
      </c>
      <c r="D1234" s="133" t="s">
        <v>1577</v>
      </c>
      <c r="E1234" s="28">
        <v>80391</v>
      </c>
    </row>
    <row r="1235" spans="1:5" x14ac:dyDescent="0.25">
      <c r="A1235" s="142"/>
      <c r="B1235" s="144"/>
      <c r="C1235" s="78" t="s">
        <v>3</v>
      </c>
      <c r="D1235" s="133" t="s">
        <v>1578</v>
      </c>
      <c r="E1235" s="28">
        <v>80570</v>
      </c>
    </row>
    <row r="1236" spans="1:5" x14ac:dyDescent="0.25">
      <c r="A1236" s="143"/>
      <c r="B1236" s="144"/>
      <c r="C1236" s="78" t="s">
        <v>4</v>
      </c>
      <c r="D1236" s="133" t="s">
        <v>1579</v>
      </c>
      <c r="E1236" s="28">
        <v>110683</v>
      </c>
    </row>
    <row r="1237" spans="1:5" x14ac:dyDescent="0.25">
      <c r="A1237" s="141">
        <f>MAX(A$3:A1236)+1</f>
        <v>333</v>
      </c>
      <c r="B1237" s="144" t="s">
        <v>1580</v>
      </c>
      <c r="C1237" s="78" t="s">
        <v>8</v>
      </c>
      <c r="D1237" s="133" t="s">
        <v>1581</v>
      </c>
      <c r="E1237" s="28">
        <v>63886.36</v>
      </c>
    </row>
    <row r="1238" spans="1:5" x14ac:dyDescent="0.25">
      <c r="A1238" s="142"/>
      <c r="B1238" s="144"/>
      <c r="C1238" s="78" t="s">
        <v>9</v>
      </c>
      <c r="D1238" s="133" t="s">
        <v>1582</v>
      </c>
      <c r="E1238" s="28">
        <v>53050.26</v>
      </c>
    </row>
    <row r="1239" spans="1:5" x14ac:dyDescent="0.25">
      <c r="A1239" s="142"/>
      <c r="B1239" s="144"/>
      <c r="C1239" s="78" t="s">
        <v>9</v>
      </c>
      <c r="D1239" s="133" t="s">
        <v>1583</v>
      </c>
      <c r="E1239" s="28">
        <v>51873.9</v>
      </c>
    </row>
    <row r="1240" spans="1:5" x14ac:dyDescent="0.25">
      <c r="A1240" s="143"/>
      <c r="B1240" s="144"/>
      <c r="C1240" s="78" t="s">
        <v>4</v>
      </c>
      <c r="D1240" s="133" t="s">
        <v>1584</v>
      </c>
      <c r="E1240" s="28">
        <v>54451.69</v>
      </c>
    </row>
    <row r="1241" spans="1:5" x14ac:dyDescent="0.25">
      <c r="A1241" s="141">
        <f>MAX(A$3:A1240)+1</f>
        <v>334</v>
      </c>
      <c r="B1241" s="139" t="s">
        <v>1585</v>
      </c>
      <c r="C1241" s="65" t="s">
        <v>1</v>
      </c>
      <c r="D1241" s="65" t="s">
        <v>2535</v>
      </c>
      <c r="E1241" s="72">
        <v>89936.48</v>
      </c>
    </row>
    <row r="1242" spans="1:5" x14ac:dyDescent="0.25">
      <c r="A1242" s="142"/>
      <c r="B1242" s="139"/>
      <c r="C1242" s="65" t="s">
        <v>3</v>
      </c>
      <c r="D1242" s="65" t="s">
        <v>2536</v>
      </c>
      <c r="E1242" s="72">
        <v>66262.77</v>
      </c>
    </row>
    <row r="1243" spans="1:5" x14ac:dyDescent="0.25">
      <c r="A1243" s="142"/>
      <c r="B1243" s="139"/>
      <c r="C1243" s="65" t="s">
        <v>3</v>
      </c>
      <c r="D1243" s="65" t="s">
        <v>2537</v>
      </c>
      <c r="E1243" s="72">
        <v>80965.61</v>
      </c>
    </row>
    <row r="1244" spans="1:5" x14ac:dyDescent="0.25">
      <c r="A1244" s="143"/>
      <c r="B1244" s="139"/>
      <c r="C1244" s="65" t="s">
        <v>5</v>
      </c>
      <c r="D1244" s="65" t="s">
        <v>2538</v>
      </c>
      <c r="E1244" s="72">
        <v>72909.509999999995</v>
      </c>
    </row>
    <row r="1245" spans="1:5" x14ac:dyDescent="0.25">
      <c r="A1245" s="136">
        <f>MAX(A$3:A1244)+1</f>
        <v>335</v>
      </c>
      <c r="B1245" s="139" t="s">
        <v>1586</v>
      </c>
      <c r="C1245" s="120" t="s">
        <v>1</v>
      </c>
      <c r="D1245" s="120" t="s">
        <v>2539</v>
      </c>
      <c r="E1245" s="29">
        <v>107996.1</v>
      </c>
    </row>
    <row r="1246" spans="1:5" x14ac:dyDescent="0.25">
      <c r="A1246" s="137"/>
      <c r="B1246" s="139"/>
      <c r="C1246" s="120" t="s">
        <v>3</v>
      </c>
      <c r="D1246" s="120" t="s">
        <v>2540</v>
      </c>
      <c r="E1246" s="29">
        <v>91806.62</v>
      </c>
    </row>
    <row r="1247" spans="1:5" x14ac:dyDescent="0.25">
      <c r="A1247" s="138"/>
      <c r="B1247" s="139"/>
      <c r="C1247" s="120" t="s">
        <v>3</v>
      </c>
      <c r="D1247" s="120" t="s">
        <v>2541</v>
      </c>
      <c r="E1247" s="29">
        <v>58625.17</v>
      </c>
    </row>
    <row r="1248" spans="1:5" x14ac:dyDescent="0.25">
      <c r="A1248" s="136">
        <f>MAX(A$3:A1247)+1</f>
        <v>336</v>
      </c>
      <c r="B1248" s="139" t="s">
        <v>1587</v>
      </c>
      <c r="C1248" s="65" t="s">
        <v>1</v>
      </c>
      <c r="D1248" s="65" t="s">
        <v>2542</v>
      </c>
      <c r="E1248" s="72">
        <v>105171.86</v>
      </c>
    </row>
    <row r="1249" spans="1:5" x14ac:dyDescent="0.25">
      <c r="A1249" s="137"/>
      <c r="B1249" s="139"/>
      <c r="C1249" s="65" t="s">
        <v>3</v>
      </c>
      <c r="D1249" s="65" t="s">
        <v>1354</v>
      </c>
      <c r="E1249" s="72">
        <v>79044.78</v>
      </c>
    </row>
    <row r="1250" spans="1:5" x14ac:dyDescent="0.25">
      <c r="A1250" s="138"/>
      <c r="B1250" s="139"/>
      <c r="C1250" s="65" t="s">
        <v>5</v>
      </c>
      <c r="D1250" s="65" t="s">
        <v>2543</v>
      </c>
      <c r="E1250" s="72">
        <v>65030.77</v>
      </c>
    </row>
    <row r="1251" spans="1:5" x14ac:dyDescent="0.25">
      <c r="A1251" s="136">
        <f>MAX(A$3:A1250)+1</f>
        <v>337</v>
      </c>
      <c r="B1251" s="139" t="s">
        <v>1588</v>
      </c>
      <c r="C1251" s="65" t="s">
        <v>1</v>
      </c>
      <c r="D1251" s="65" t="s">
        <v>2544</v>
      </c>
      <c r="E1251" s="72">
        <v>97612.42</v>
      </c>
    </row>
    <row r="1252" spans="1:5" x14ac:dyDescent="0.25">
      <c r="A1252" s="138"/>
      <c r="B1252" s="139"/>
      <c r="C1252" s="65" t="s">
        <v>5</v>
      </c>
      <c r="D1252" s="65" t="s">
        <v>2545</v>
      </c>
      <c r="E1252" s="72">
        <v>57903.7</v>
      </c>
    </row>
    <row r="1253" spans="1:5" x14ac:dyDescent="0.25">
      <c r="A1253" s="136">
        <f>MAX(A$3:A1252)+1</f>
        <v>338</v>
      </c>
      <c r="B1253" s="139" t="s">
        <v>1589</v>
      </c>
      <c r="C1253" s="65" t="s">
        <v>1</v>
      </c>
      <c r="D1253" s="65" t="s">
        <v>2546</v>
      </c>
      <c r="E1253" s="72">
        <v>103880.44</v>
      </c>
    </row>
    <row r="1254" spans="1:5" x14ac:dyDescent="0.25">
      <c r="A1254" s="137"/>
      <c r="B1254" s="139"/>
      <c r="C1254" s="65" t="s">
        <v>5</v>
      </c>
      <c r="D1254" s="65" t="s">
        <v>2547</v>
      </c>
      <c r="E1254" s="72">
        <v>85911.85</v>
      </c>
    </row>
    <row r="1255" spans="1:5" x14ac:dyDescent="0.25">
      <c r="A1255" s="137"/>
      <c r="B1255" s="139"/>
      <c r="C1255" s="65" t="s">
        <v>5</v>
      </c>
      <c r="D1255" s="65" t="s">
        <v>2548</v>
      </c>
      <c r="E1255" s="72">
        <v>80071.08</v>
      </c>
    </row>
    <row r="1256" spans="1:5" x14ac:dyDescent="0.25">
      <c r="A1256" s="138"/>
      <c r="B1256" s="139"/>
      <c r="C1256" s="65" t="s">
        <v>4</v>
      </c>
      <c r="D1256" s="65" t="s">
        <v>2549</v>
      </c>
      <c r="E1256" s="72">
        <v>81231.070000000007</v>
      </c>
    </row>
    <row r="1257" spans="1:5" x14ac:dyDescent="0.25">
      <c r="A1257" s="136">
        <f>MAX(A$3:A1256)+1</f>
        <v>339</v>
      </c>
      <c r="B1257" s="139" t="s">
        <v>1590</v>
      </c>
      <c r="C1257" s="65" t="s">
        <v>1</v>
      </c>
      <c r="D1257" s="65" t="s">
        <v>2550</v>
      </c>
      <c r="E1257" s="72">
        <v>95294.87</v>
      </c>
    </row>
    <row r="1258" spans="1:5" x14ac:dyDescent="0.25">
      <c r="A1258" s="137"/>
      <c r="B1258" s="139"/>
      <c r="C1258" s="65" t="s">
        <v>4</v>
      </c>
      <c r="D1258" s="65" t="s">
        <v>2551</v>
      </c>
      <c r="E1258" s="72">
        <v>73906.28</v>
      </c>
    </row>
    <row r="1259" spans="1:5" ht="31.5" x14ac:dyDescent="0.25">
      <c r="A1259" s="137"/>
      <c r="B1259" s="139"/>
      <c r="C1259" s="65" t="s">
        <v>753</v>
      </c>
      <c r="D1259" s="65" t="s">
        <v>2552</v>
      </c>
      <c r="E1259" s="72">
        <v>35118.92</v>
      </c>
    </row>
    <row r="1260" spans="1:5" x14ac:dyDescent="0.25">
      <c r="A1260" s="137"/>
      <c r="B1260" s="139"/>
      <c r="C1260" s="65" t="s">
        <v>3</v>
      </c>
      <c r="D1260" s="65" t="s">
        <v>2553</v>
      </c>
      <c r="E1260" s="72">
        <v>45746.93</v>
      </c>
    </row>
    <row r="1261" spans="1:5" ht="15.75" customHeight="1" x14ac:dyDescent="0.25">
      <c r="A1261" s="138"/>
      <c r="B1261" s="139"/>
      <c r="C1261" s="65" t="s">
        <v>1591</v>
      </c>
      <c r="D1261" s="65" t="s">
        <v>2554</v>
      </c>
      <c r="E1261" s="72">
        <v>5495.68</v>
      </c>
    </row>
    <row r="1262" spans="1:5" x14ac:dyDescent="0.25">
      <c r="A1262" s="136">
        <f>MAX(A$3:A1261)+1</f>
        <v>340</v>
      </c>
      <c r="B1262" s="139" t="s">
        <v>1592</v>
      </c>
      <c r="C1262" s="65" t="s">
        <v>1</v>
      </c>
      <c r="D1262" s="65" t="s">
        <v>2555</v>
      </c>
      <c r="E1262" s="72">
        <v>97697.24</v>
      </c>
    </row>
    <row r="1263" spans="1:5" x14ac:dyDescent="0.25">
      <c r="A1263" s="137"/>
      <c r="B1263" s="139"/>
      <c r="C1263" s="65" t="s">
        <v>3</v>
      </c>
      <c r="D1263" s="65" t="s">
        <v>2556</v>
      </c>
      <c r="E1263" s="72">
        <v>82049.119999999995</v>
      </c>
    </row>
    <row r="1264" spans="1:5" x14ac:dyDescent="0.25">
      <c r="A1264" s="137"/>
      <c r="B1264" s="139"/>
      <c r="C1264" s="65" t="s">
        <v>3</v>
      </c>
      <c r="D1264" s="65" t="s">
        <v>2557</v>
      </c>
      <c r="E1264" s="72">
        <v>74532.160000000003</v>
      </c>
    </row>
    <row r="1265" spans="1:5" x14ac:dyDescent="0.25">
      <c r="A1265" s="138"/>
      <c r="B1265" s="139"/>
      <c r="C1265" s="65" t="s">
        <v>4</v>
      </c>
      <c r="D1265" s="65" t="s">
        <v>2558</v>
      </c>
      <c r="E1265" s="72" t="s">
        <v>1593</v>
      </c>
    </row>
    <row r="1266" spans="1:5" x14ac:dyDescent="0.25">
      <c r="A1266" s="136">
        <f>MAX(A$3:A1265)+1</f>
        <v>341</v>
      </c>
      <c r="B1266" s="139" t="s">
        <v>1594</v>
      </c>
      <c r="C1266" s="121" t="s">
        <v>1</v>
      </c>
      <c r="D1266" s="121" t="s">
        <v>2559</v>
      </c>
      <c r="E1266" s="30">
        <v>98579.8</v>
      </c>
    </row>
    <row r="1267" spans="1:5" x14ac:dyDescent="0.25">
      <c r="A1267" s="137"/>
      <c r="B1267" s="139"/>
      <c r="C1267" s="121" t="s">
        <v>3</v>
      </c>
      <c r="D1267" s="121" t="s">
        <v>2560</v>
      </c>
      <c r="E1267" s="30">
        <v>90975.93</v>
      </c>
    </row>
    <row r="1268" spans="1:5" x14ac:dyDescent="0.25">
      <c r="A1268" s="138"/>
      <c r="B1268" s="139"/>
      <c r="C1268" s="121" t="s">
        <v>3</v>
      </c>
      <c r="D1268" s="121" t="s">
        <v>2561</v>
      </c>
      <c r="E1268" s="30">
        <v>62038.32</v>
      </c>
    </row>
    <row r="1269" spans="1:5" x14ac:dyDescent="0.25">
      <c r="A1269" s="136">
        <f>MAX(A$3:A1268)+1</f>
        <v>342</v>
      </c>
      <c r="B1269" s="139" t="s">
        <v>1595</v>
      </c>
      <c r="C1269" s="120" t="s">
        <v>1</v>
      </c>
      <c r="D1269" s="120" t="s">
        <v>2562</v>
      </c>
      <c r="E1269" s="29">
        <v>42440.91</v>
      </c>
    </row>
    <row r="1270" spans="1:5" x14ac:dyDescent="0.25">
      <c r="A1270" s="137"/>
      <c r="B1270" s="139"/>
      <c r="C1270" s="120" t="s">
        <v>3</v>
      </c>
      <c r="D1270" s="120" t="s">
        <v>2563</v>
      </c>
      <c r="E1270" s="29">
        <f>75555.3+10472.07</f>
        <v>86027.37</v>
      </c>
    </row>
    <row r="1271" spans="1:5" x14ac:dyDescent="0.25">
      <c r="A1271" s="138"/>
      <c r="B1271" s="139"/>
      <c r="C1271" s="120" t="s">
        <v>3</v>
      </c>
      <c r="D1271" s="120" t="s">
        <v>2564</v>
      </c>
      <c r="E1271" s="29">
        <f>81789.33+4919</f>
        <v>86708.33</v>
      </c>
    </row>
    <row r="1272" spans="1:5" x14ac:dyDescent="0.25">
      <c r="A1272" s="136">
        <f>MAX(A$3:A1271)+1</f>
        <v>343</v>
      </c>
      <c r="B1272" s="139" t="s">
        <v>1596</v>
      </c>
      <c r="C1272" s="65" t="s">
        <v>1</v>
      </c>
      <c r="D1272" s="65" t="s">
        <v>2565</v>
      </c>
      <c r="E1272" s="72">
        <v>99416</v>
      </c>
    </row>
    <row r="1273" spans="1:5" x14ac:dyDescent="0.25">
      <c r="A1273" s="137"/>
      <c r="B1273" s="139"/>
      <c r="C1273" s="122" t="s">
        <v>3</v>
      </c>
      <c r="D1273" s="65" t="s">
        <v>2566</v>
      </c>
      <c r="E1273" s="72">
        <v>76730</v>
      </c>
    </row>
    <row r="1274" spans="1:5" x14ac:dyDescent="0.25">
      <c r="A1274" s="138"/>
      <c r="B1274" s="139"/>
      <c r="C1274" s="122" t="s">
        <v>3</v>
      </c>
      <c r="D1274" s="65" t="s">
        <v>2567</v>
      </c>
      <c r="E1274" s="72">
        <v>66832</v>
      </c>
    </row>
    <row r="1275" spans="1:5" x14ac:dyDescent="0.25">
      <c r="A1275" s="136">
        <f>MAX(A$3:A1274)+1</f>
        <v>344</v>
      </c>
      <c r="B1275" s="139" t="s">
        <v>1597</v>
      </c>
      <c r="C1275" s="65" t="s">
        <v>1</v>
      </c>
      <c r="D1275" s="65" t="s">
        <v>2568</v>
      </c>
      <c r="E1275" s="72">
        <v>100133.67833333333</v>
      </c>
    </row>
    <row r="1276" spans="1:5" x14ac:dyDescent="0.25">
      <c r="A1276" s="137"/>
      <c r="B1276" s="139"/>
      <c r="C1276" s="65" t="s">
        <v>3</v>
      </c>
      <c r="D1276" s="65" t="s">
        <v>2569</v>
      </c>
      <c r="E1276" s="72">
        <v>81663.226363636364</v>
      </c>
    </row>
    <row r="1277" spans="1:5" x14ac:dyDescent="0.25">
      <c r="A1277" s="138"/>
      <c r="B1277" s="139"/>
      <c r="C1277" s="65" t="s">
        <v>3</v>
      </c>
      <c r="D1277" s="65" t="s">
        <v>2570</v>
      </c>
      <c r="E1277" s="72">
        <v>74809.691666666666</v>
      </c>
    </row>
    <row r="1278" spans="1:5" x14ac:dyDescent="0.25">
      <c r="A1278" s="136">
        <f>MAX(A$3:A1277)+1</f>
        <v>345</v>
      </c>
      <c r="B1278" s="139" t="s">
        <v>1598</v>
      </c>
      <c r="C1278" s="65" t="s">
        <v>1</v>
      </c>
      <c r="D1278" s="65" t="s">
        <v>2571</v>
      </c>
      <c r="E1278" s="72">
        <v>106785.8</v>
      </c>
    </row>
    <row r="1279" spans="1:5" x14ac:dyDescent="0.25">
      <c r="A1279" s="137"/>
      <c r="B1279" s="139"/>
      <c r="C1279" s="65" t="s">
        <v>4</v>
      </c>
      <c r="D1279" s="65" t="s">
        <v>2572</v>
      </c>
      <c r="E1279" s="72">
        <v>64735.45</v>
      </c>
    </row>
    <row r="1280" spans="1:5" x14ac:dyDescent="0.25">
      <c r="A1280" s="137"/>
      <c r="B1280" s="139"/>
      <c r="C1280" s="65" t="s">
        <v>3</v>
      </c>
      <c r="D1280" s="65" t="s">
        <v>2573</v>
      </c>
      <c r="E1280" s="72">
        <v>61440.62</v>
      </c>
    </row>
    <row r="1281" spans="1:5" x14ac:dyDescent="0.25">
      <c r="A1281" s="138"/>
      <c r="B1281" s="139"/>
      <c r="C1281" s="65" t="s">
        <v>5</v>
      </c>
      <c r="D1281" s="65" t="s">
        <v>2574</v>
      </c>
      <c r="E1281" s="72">
        <v>65245.4</v>
      </c>
    </row>
    <row r="1282" spans="1:5" x14ac:dyDescent="0.25">
      <c r="A1282" s="136">
        <f>MAX(A$3:A1281)+1</f>
        <v>346</v>
      </c>
      <c r="B1282" s="139" t="s">
        <v>1599</v>
      </c>
      <c r="C1282" s="123" t="s">
        <v>1</v>
      </c>
      <c r="D1282" s="123" t="s">
        <v>2575</v>
      </c>
      <c r="E1282" s="31">
        <v>112462.99</v>
      </c>
    </row>
    <row r="1283" spans="1:5" x14ac:dyDescent="0.25">
      <c r="A1283" s="137"/>
      <c r="B1283" s="139"/>
      <c r="C1283" s="123" t="s">
        <v>3</v>
      </c>
      <c r="D1283" s="123" t="s">
        <v>2576</v>
      </c>
      <c r="E1283" s="31">
        <v>73126.95</v>
      </c>
    </row>
    <row r="1284" spans="1:5" x14ac:dyDescent="0.25">
      <c r="A1284" s="138"/>
      <c r="B1284" s="139"/>
      <c r="C1284" s="123" t="s">
        <v>3</v>
      </c>
      <c r="D1284" s="123" t="s">
        <v>2577</v>
      </c>
      <c r="E1284" s="31">
        <v>69606.850000000006</v>
      </c>
    </row>
    <row r="1285" spans="1:5" x14ac:dyDescent="0.25">
      <c r="A1285" s="136">
        <f>MAX(A$3:A1284)+1</f>
        <v>347</v>
      </c>
      <c r="B1285" s="140" t="s">
        <v>1600</v>
      </c>
      <c r="C1285" s="65" t="s">
        <v>1</v>
      </c>
      <c r="D1285" s="65" t="s">
        <v>2578</v>
      </c>
      <c r="E1285" s="72">
        <f>1280151.06/12</f>
        <v>106679.255</v>
      </c>
    </row>
    <row r="1286" spans="1:5" x14ac:dyDescent="0.25">
      <c r="A1286" s="137"/>
      <c r="B1286" s="140"/>
      <c r="C1286" s="65" t="s">
        <v>3</v>
      </c>
      <c r="D1286" s="65" t="s">
        <v>2579</v>
      </c>
      <c r="E1286" s="72">
        <f>966181.24/12</f>
        <v>80515.103333333333</v>
      </c>
    </row>
    <row r="1287" spans="1:5" x14ac:dyDescent="0.25">
      <c r="A1287" s="138"/>
      <c r="B1287" s="140"/>
      <c r="C1287" s="65" t="s">
        <v>3</v>
      </c>
      <c r="D1287" s="65" t="s">
        <v>2580</v>
      </c>
      <c r="E1287" s="72">
        <f>918066.02/12</f>
        <v>76505.501666666663</v>
      </c>
    </row>
    <row r="1288" spans="1:5" x14ac:dyDescent="0.25">
      <c r="A1288" s="136">
        <f>MAX(A$3:A1287)+1</f>
        <v>348</v>
      </c>
      <c r="B1288" s="140" t="s">
        <v>1601</v>
      </c>
      <c r="C1288" s="65" t="s">
        <v>1</v>
      </c>
      <c r="D1288" s="65" t="s">
        <v>2581</v>
      </c>
      <c r="E1288" s="72">
        <v>100782.19</v>
      </c>
    </row>
    <row r="1289" spans="1:5" x14ac:dyDescent="0.25">
      <c r="A1289" s="137"/>
      <c r="B1289" s="140"/>
      <c r="C1289" s="65" t="s">
        <v>3</v>
      </c>
      <c r="D1289" s="65" t="s">
        <v>2582</v>
      </c>
      <c r="E1289" s="72">
        <v>73193.440000000002</v>
      </c>
    </row>
    <row r="1290" spans="1:5" x14ac:dyDescent="0.25">
      <c r="A1290" s="138"/>
      <c r="B1290" s="140"/>
      <c r="C1290" s="65" t="s">
        <v>3</v>
      </c>
      <c r="D1290" s="65" t="s">
        <v>2583</v>
      </c>
      <c r="E1290" s="72">
        <v>70790.990000000005</v>
      </c>
    </row>
    <row r="1291" spans="1:5" x14ac:dyDescent="0.25">
      <c r="A1291" s="136">
        <f>MAX(A$3:A1290)+1</f>
        <v>349</v>
      </c>
      <c r="B1291" s="139" t="s">
        <v>1602</v>
      </c>
      <c r="C1291" s="65" t="s">
        <v>1</v>
      </c>
      <c r="D1291" s="65" t="s">
        <v>2584</v>
      </c>
      <c r="E1291" s="72">
        <v>115212.06</v>
      </c>
    </row>
    <row r="1292" spans="1:5" x14ac:dyDescent="0.25">
      <c r="A1292" s="137"/>
      <c r="B1292" s="139"/>
      <c r="C1292" s="65" t="s">
        <v>3</v>
      </c>
      <c r="D1292" s="65" t="s">
        <v>2585</v>
      </c>
      <c r="E1292" s="72">
        <v>84243.54</v>
      </c>
    </row>
    <row r="1293" spans="1:5" x14ac:dyDescent="0.25">
      <c r="A1293" s="138"/>
      <c r="B1293" s="139"/>
      <c r="C1293" s="65" t="s">
        <v>3</v>
      </c>
      <c r="D1293" s="65" t="s">
        <v>2586</v>
      </c>
      <c r="E1293" s="72">
        <v>88413.98</v>
      </c>
    </row>
    <row r="1294" spans="1:5" x14ac:dyDescent="0.25">
      <c r="A1294" s="136">
        <f>MAX(A$3:A1293)+1</f>
        <v>350</v>
      </c>
      <c r="B1294" s="139" t="s">
        <v>1603</v>
      </c>
      <c r="C1294" s="120" t="s">
        <v>1</v>
      </c>
      <c r="D1294" s="120" t="s">
        <v>2587</v>
      </c>
      <c r="E1294" s="29">
        <v>116234.68</v>
      </c>
    </row>
    <row r="1295" spans="1:5" x14ac:dyDescent="0.25">
      <c r="A1295" s="137"/>
      <c r="B1295" s="139"/>
      <c r="C1295" s="120" t="s">
        <v>3</v>
      </c>
      <c r="D1295" s="120" t="s">
        <v>2588</v>
      </c>
      <c r="E1295" s="29">
        <v>70931.97</v>
      </c>
    </row>
    <row r="1296" spans="1:5" x14ac:dyDescent="0.25">
      <c r="A1296" s="137"/>
      <c r="B1296" s="139"/>
      <c r="C1296" s="120" t="s">
        <v>3</v>
      </c>
      <c r="D1296" s="120" t="s">
        <v>2589</v>
      </c>
      <c r="E1296" s="29">
        <v>65253.82</v>
      </c>
    </row>
    <row r="1297" spans="1:5" x14ac:dyDescent="0.25">
      <c r="A1297" s="137"/>
      <c r="B1297" s="139"/>
      <c r="C1297" s="120" t="s">
        <v>3</v>
      </c>
      <c r="D1297" s="120" t="s">
        <v>2590</v>
      </c>
      <c r="E1297" s="29">
        <v>88070.33</v>
      </c>
    </row>
    <row r="1298" spans="1:5" x14ac:dyDescent="0.25">
      <c r="A1298" s="138"/>
      <c r="B1298" s="139"/>
      <c r="C1298" s="120" t="s">
        <v>3</v>
      </c>
      <c r="D1298" s="120" t="s">
        <v>2591</v>
      </c>
      <c r="E1298" s="29">
        <v>72437.820000000007</v>
      </c>
    </row>
    <row r="1299" spans="1:5" x14ac:dyDescent="0.25">
      <c r="A1299" s="136">
        <f>MAX(A$3:A1298)+1</f>
        <v>351</v>
      </c>
      <c r="B1299" s="139" t="s">
        <v>1604</v>
      </c>
      <c r="C1299" s="65" t="s">
        <v>1</v>
      </c>
      <c r="D1299" s="65" t="s">
        <v>2592</v>
      </c>
      <c r="E1299" s="72">
        <v>93955.67</v>
      </c>
    </row>
    <row r="1300" spans="1:5" x14ac:dyDescent="0.25">
      <c r="A1300" s="138"/>
      <c r="B1300" s="139"/>
      <c r="C1300" s="65" t="s">
        <v>3</v>
      </c>
      <c r="D1300" s="65" t="s">
        <v>2593</v>
      </c>
      <c r="E1300" s="72">
        <v>85433.99</v>
      </c>
    </row>
    <row r="1301" spans="1:5" x14ac:dyDescent="0.25">
      <c r="A1301" s="136">
        <f>MAX(A$3:A1300)+1</f>
        <v>352</v>
      </c>
      <c r="B1301" s="139" t="s">
        <v>1605</v>
      </c>
      <c r="C1301" s="65" t="s">
        <v>1</v>
      </c>
      <c r="D1301" s="65" t="s">
        <v>2594</v>
      </c>
      <c r="E1301" s="72" t="s">
        <v>1606</v>
      </c>
    </row>
    <row r="1302" spans="1:5" x14ac:dyDescent="0.25">
      <c r="A1302" s="138"/>
      <c r="B1302" s="139"/>
      <c r="C1302" s="65" t="s">
        <v>3</v>
      </c>
      <c r="D1302" s="65" t="s">
        <v>2595</v>
      </c>
      <c r="E1302" s="72" t="s">
        <v>1607</v>
      </c>
    </row>
    <row r="1303" spans="1:5" x14ac:dyDescent="0.25">
      <c r="A1303" s="136">
        <f>MAX(A$3:A1302)+1</f>
        <v>353</v>
      </c>
      <c r="B1303" s="139" t="s">
        <v>1608</v>
      </c>
      <c r="C1303" s="65" t="s">
        <v>1</v>
      </c>
      <c r="D1303" s="65" t="s">
        <v>2596</v>
      </c>
      <c r="E1303" s="72">
        <v>98749.07</v>
      </c>
    </row>
    <row r="1304" spans="1:5" x14ac:dyDescent="0.25">
      <c r="A1304" s="137"/>
      <c r="B1304" s="139"/>
      <c r="C1304" s="68" t="s">
        <v>3</v>
      </c>
      <c r="D1304" s="65" t="s">
        <v>2597</v>
      </c>
      <c r="E1304" s="8">
        <v>66908.960000000006</v>
      </c>
    </row>
    <row r="1305" spans="1:5" x14ac:dyDescent="0.25">
      <c r="A1305" s="137"/>
      <c r="B1305" s="139"/>
      <c r="C1305" s="68" t="s">
        <v>3</v>
      </c>
      <c r="D1305" s="65" t="s">
        <v>2598</v>
      </c>
      <c r="E1305" s="72">
        <v>164170.87</v>
      </c>
    </row>
    <row r="1306" spans="1:5" x14ac:dyDescent="0.25">
      <c r="A1306" s="138"/>
      <c r="B1306" s="139"/>
      <c r="C1306" s="65" t="s">
        <v>4</v>
      </c>
      <c r="D1306" s="65" t="s">
        <v>2599</v>
      </c>
      <c r="E1306" s="72">
        <v>114531.39</v>
      </c>
    </row>
    <row r="1307" spans="1:5" x14ac:dyDescent="0.25">
      <c r="A1307" s="136">
        <f>MAX(A$3:A1306)+1</f>
        <v>354</v>
      </c>
      <c r="B1307" s="139" t="s">
        <v>1609</v>
      </c>
      <c r="C1307" s="118" t="s">
        <v>2</v>
      </c>
      <c r="D1307" s="68" t="s">
        <v>2600</v>
      </c>
      <c r="E1307" s="72">
        <v>113058.51</v>
      </c>
    </row>
    <row r="1308" spans="1:5" x14ac:dyDescent="0.25">
      <c r="A1308" s="137"/>
      <c r="B1308" s="139"/>
      <c r="C1308" s="68" t="s">
        <v>3</v>
      </c>
      <c r="D1308" s="68" t="s">
        <v>2601</v>
      </c>
      <c r="E1308" s="72">
        <v>94396.160000000003</v>
      </c>
    </row>
    <row r="1309" spans="1:5" x14ac:dyDescent="0.25">
      <c r="A1309" s="138"/>
      <c r="B1309" s="139"/>
      <c r="C1309" s="68" t="s">
        <v>4</v>
      </c>
      <c r="D1309" s="68" t="s">
        <v>2602</v>
      </c>
      <c r="E1309" s="72">
        <v>112475.57</v>
      </c>
    </row>
    <row r="1310" spans="1:5" x14ac:dyDescent="0.25">
      <c r="A1310" s="136">
        <f>MAX(A$3:A1309)+1</f>
        <v>355</v>
      </c>
      <c r="B1310" s="139" t="s">
        <v>1610</v>
      </c>
      <c r="C1310" s="65" t="s">
        <v>1</v>
      </c>
      <c r="D1310" s="65" t="s">
        <v>2603</v>
      </c>
      <c r="E1310" s="72">
        <v>102579.32</v>
      </c>
    </row>
    <row r="1311" spans="1:5" x14ac:dyDescent="0.25">
      <c r="A1311" s="137"/>
      <c r="B1311" s="139"/>
      <c r="C1311" s="65" t="s">
        <v>3</v>
      </c>
      <c r="D1311" s="65" t="s">
        <v>2604</v>
      </c>
      <c r="E1311" s="72">
        <v>98681.53</v>
      </c>
    </row>
    <row r="1312" spans="1:5" x14ac:dyDescent="0.25">
      <c r="A1312" s="138"/>
      <c r="B1312" s="139"/>
      <c r="C1312" s="65" t="s">
        <v>3</v>
      </c>
      <c r="D1312" s="65" t="s">
        <v>2605</v>
      </c>
      <c r="E1312" s="72">
        <v>96404.5</v>
      </c>
    </row>
    <row r="1313" spans="1:5" x14ac:dyDescent="0.25">
      <c r="A1313" s="21">
        <f>MAX(A$3:A1312)+1</f>
        <v>356</v>
      </c>
      <c r="B1313" s="65" t="s">
        <v>1611</v>
      </c>
      <c r="C1313" s="120" t="s">
        <v>1</v>
      </c>
      <c r="D1313" s="120" t="s">
        <v>2606</v>
      </c>
      <c r="E1313" s="29">
        <v>94710.16</v>
      </c>
    </row>
    <row r="1314" spans="1:5" x14ac:dyDescent="0.25">
      <c r="A1314" s="136">
        <f>MAX(A$3:A1313)+1</f>
        <v>357</v>
      </c>
      <c r="B1314" s="139" t="s">
        <v>1612</v>
      </c>
      <c r="C1314" s="65" t="s">
        <v>1</v>
      </c>
      <c r="D1314" s="65" t="s">
        <v>2607</v>
      </c>
      <c r="E1314" s="72">
        <v>95652.76</v>
      </c>
    </row>
    <row r="1315" spans="1:5" x14ac:dyDescent="0.25">
      <c r="A1315" s="138"/>
      <c r="B1315" s="139"/>
      <c r="C1315" s="65" t="s">
        <v>3</v>
      </c>
      <c r="D1315" s="65" t="s">
        <v>2608</v>
      </c>
      <c r="E1315" s="72">
        <v>103212.7</v>
      </c>
    </row>
    <row r="1316" spans="1:5" x14ac:dyDescent="0.25">
      <c r="A1316" s="136">
        <f>MAX(A$3:A1315)+1</f>
        <v>358</v>
      </c>
      <c r="B1316" s="139" t="s">
        <v>1613</v>
      </c>
      <c r="C1316" s="65" t="s">
        <v>1</v>
      </c>
      <c r="D1316" s="65" t="s">
        <v>2609</v>
      </c>
      <c r="E1316" s="72">
        <v>93876.33</v>
      </c>
    </row>
    <row r="1317" spans="1:5" x14ac:dyDescent="0.25">
      <c r="A1317" s="138"/>
      <c r="B1317" s="139"/>
      <c r="C1317" s="65" t="s">
        <v>3</v>
      </c>
      <c r="D1317" s="65" t="s">
        <v>2610</v>
      </c>
      <c r="E1317" s="72">
        <v>73866.009999999995</v>
      </c>
    </row>
    <row r="1318" spans="1:5" x14ac:dyDescent="0.25">
      <c r="A1318" s="136">
        <f>MAX(A$3:A1317)+1</f>
        <v>359</v>
      </c>
      <c r="B1318" s="139" t="s">
        <v>1614</v>
      </c>
      <c r="C1318" s="65" t="s">
        <v>1</v>
      </c>
      <c r="D1318" s="65" t="s">
        <v>2611</v>
      </c>
      <c r="E1318" s="72">
        <v>90912</v>
      </c>
    </row>
    <row r="1319" spans="1:5" x14ac:dyDescent="0.25">
      <c r="A1319" s="137"/>
      <c r="B1319" s="139"/>
      <c r="C1319" s="65" t="s">
        <v>3</v>
      </c>
      <c r="D1319" s="65" t="s">
        <v>2612</v>
      </c>
      <c r="E1319" s="72">
        <v>84339</v>
      </c>
    </row>
    <row r="1320" spans="1:5" x14ac:dyDescent="0.25">
      <c r="A1320" s="138"/>
      <c r="B1320" s="139"/>
      <c r="C1320" s="65" t="s">
        <v>4</v>
      </c>
      <c r="D1320" s="65" t="s">
        <v>2613</v>
      </c>
      <c r="E1320" s="72">
        <v>87889</v>
      </c>
    </row>
    <row r="1321" spans="1:5" x14ac:dyDescent="0.25">
      <c r="A1321" s="136">
        <f>MAX(A$3:A1320)+1</f>
        <v>360</v>
      </c>
      <c r="B1321" s="139" t="s">
        <v>1615</v>
      </c>
      <c r="C1321" s="65" t="s">
        <v>1</v>
      </c>
      <c r="D1321" s="65" t="s">
        <v>2614</v>
      </c>
      <c r="E1321" s="72">
        <v>99950</v>
      </c>
    </row>
    <row r="1322" spans="1:5" x14ac:dyDescent="0.25">
      <c r="A1322" s="137"/>
      <c r="B1322" s="139"/>
      <c r="C1322" s="65" t="s">
        <v>5</v>
      </c>
      <c r="D1322" s="65" t="s">
        <v>2615</v>
      </c>
      <c r="E1322" s="72">
        <v>80240</v>
      </c>
    </row>
    <row r="1323" spans="1:5" x14ac:dyDescent="0.25">
      <c r="A1323" s="137"/>
      <c r="B1323" s="139"/>
      <c r="C1323" s="65" t="s">
        <v>5</v>
      </c>
      <c r="D1323" s="65" t="s">
        <v>2616</v>
      </c>
      <c r="E1323" s="72">
        <v>83594</v>
      </c>
    </row>
    <row r="1324" spans="1:5" x14ac:dyDescent="0.25">
      <c r="A1324" s="138"/>
      <c r="B1324" s="139"/>
      <c r="C1324" s="65" t="s">
        <v>4</v>
      </c>
      <c r="D1324" s="65" t="s">
        <v>2569</v>
      </c>
      <c r="E1324" s="72">
        <v>71745</v>
      </c>
    </row>
    <row r="1325" spans="1:5" x14ac:dyDescent="0.25">
      <c r="A1325" s="136">
        <f>MAX(A$3:A1324)+1</f>
        <v>361</v>
      </c>
      <c r="B1325" s="139" t="s">
        <v>1616</v>
      </c>
      <c r="C1325" s="65" t="s">
        <v>3</v>
      </c>
      <c r="D1325" s="65" t="s">
        <v>2617</v>
      </c>
      <c r="E1325" s="72">
        <v>139479.34</v>
      </c>
    </row>
    <row r="1326" spans="1:5" x14ac:dyDescent="0.25">
      <c r="A1326" s="137"/>
      <c r="B1326" s="139"/>
      <c r="C1326" s="65" t="s">
        <v>3</v>
      </c>
      <c r="D1326" s="65" t="s">
        <v>2618</v>
      </c>
      <c r="E1326" s="72">
        <v>121850.04</v>
      </c>
    </row>
    <row r="1327" spans="1:5" x14ac:dyDescent="0.25">
      <c r="A1327" s="138"/>
      <c r="B1327" s="139"/>
      <c r="C1327" s="65" t="s">
        <v>4</v>
      </c>
      <c r="D1327" s="65" t="s">
        <v>2619</v>
      </c>
      <c r="E1327" s="72">
        <v>108384.62</v>
      </c>
    </row>
    <row r="1328" spans="1:5" x14ac:dyDescent="0.25">
      <c r="A1328" s="136">
        <f>MAX(A$3:A1327)+1</f>
        <v>362</v>
      </c>
      <c r="B1328" s="139" t="s">
        <v>1617</v>
      </c>
      <c r="C1328" s="65" t="s">
        <v>1</v>
      </c>
      <c r="D1328" s="65" t="s">
        <v>2620</v>
      </c>
      <c r="E1328" s="72">
        <v>109201.31</v>
      </c>
    </row>
    <row r="1329" spans="1:5" x14ac:dyDescent="0.25">
      <c r="A1329" s="137"/>
      <c r="B1329" s="139"/>
      <c r="C1329" s="65" t="s">
        <v>3</v>
      </c>
      <c r="D1329" s="65" t="s">
        <v>2621</v>
      </c>
      <c r="E1329" s="72">
        <v>115139.81</v>
      </c>
    </row>
    <row r="1330" spans="1:5" x14ac:dyDescent="0.25">
      <c r="A1330" s="137"/>
      <c r="B1330" s="139"/>
      <c r="C1330" s="65" t="s">
        <v>3</v>
      </c>
      <c r="D1330" s="65" t="s">
        <v>2622</v>
      </c>
      <c r="E1330" s="72">
        <v>154246.68</v>
      </c>
    </row>
    <row r="1331" spans="1:5" x14ac:dyDescent="0.25">
      <c r="A1331" s="137"/>
      <c r="B1331" s="139"/>
      <c r="C1331" s="65" t="s">
        <v>3</v>
      </c>
      <c r="D1331" s="65" t="s">
        <v>2623</v>
      </c>
      <c r="E1331" s="72">
        <v>92197.62</v>
      </c>
    </row>
    <row r="1332" spans="1:5" x14ac:dyDescent="0.25">
      <c r="A1332" s="138"/>
      <c r="B1332" s="139"/>
      <c r="C1332" s="65" t="s">
        <v>4</v>
      </c>
      <c r="D1332" s="65" t="s">
        <v>2624</v>
      </c>
      <c r="E1332" s="72">
        <v>122603.52</v>
      </c>
    </row>
    <row r="1333" spans="1:5" x14ac:dyDescent="0.25">
      <c r="A1333" s="136">
        <f>MAX(A$3:A1332)+1</f>
        <v>363</v>
      </c>
      <c r="B1333" s="139" t="s">
        <v>1618</v>
      </c>
      <c r="C1333" s="65" t="s">
        <v>1</v>
      </c>
      <c r="D1333" s="65" t="s">
        <v>2625</v>
      </c>
      <c r="E1333" s="72">
        <v>106293.47</v>
      </c>
    </row>
    <row r="1334" spans="1:5" x14ac:dyDescent="0.25">
      <c r="A1334" s="137"/>
      <c r="B1334" s="139"/>
      <c r="C1334" s="65" t="s">
        <v>3</v>
      </c>
      <c r="D1334" s="65" t="s">
        <v>2626</v>
      </c>
      <c r="E1334" s="72">
        <v>106674.28</v>
      </c>
    </row>
    <row r="1335" spans="1:5" x14ac:dyDescent="0.25">
      <c r="A1335" s="137"/>
      <c r="B1335" s="139"/>
      <c r="C1335" s="65" t="s">
        <v>5</v>
      </c>
      <c r="D1335" s="65" t="s">
        <v>2627</v>
      </c>
      <c r="E1335" s="72">
        <v>96905.51</v>
      </c>
    </row>
    <row r="1336" spans="1:5" x14ac:dyDescent="0.25">
      <c r="A1336" s="137"/>
      <c r="B1336" s="139"/>
      <c r="C1336" s="65" t="s">
        <v>3</v>
      </c>
      <c r="D1336" s="65" t="s">
        <v>2628</v>
      </c>
      <c r="E1336" s="72">
        <v>83991.32</v>
      </c>
    </row>
    <row r="1337" spans="1:5" x14ac:dyDescent="0.25">
      <c r="A1337" s="138"/>
      <c r="B1337" s="139"/>
      <c r="C1337" s="65" t="s">
        <v>4</v>
      </c>
      <c r="D1337" s="65" t="s">
        <v>2629</v>
      </c>
      <c r="E1337" s="72">
        <v>111128.92</v>
      </c>
    </row>
    <row r="1338" spans="1:5" x14ac:dyDescent="0.25">
      <c r="A1338" s="136">
        <f>MAX(A$3:A1337)+1</f>
        <v>364</v>
      </c>
      <c r="B1338" s="139" t="s">
        <v>1619</v>
      </c>
      <c r="C1338" s="65" t="s">
        <v>1</v>
      </c>
      <c r="D1338" s="65" t="s">
        <v>2630</v>
      </c>
      <c r="E1338" s="72">
        <v>158737.71</v>
      </c>
    </row>
    <row r="1339" spans="1:5" x14ac:dyDescent="0.25">
      <c r="A1339" s="138"/>
      <c r="B1339" s="139"/>
      <c r="C1339" s="65" t="s">
        <v>4</v>
      </c>
      <c r="D1339" s="65" t="s">
        <v>2631</v>
      </c>
      <c r="E1339" s="72">
        <v>139656.43</v>
      </c>
    </row>
    <row r="1340" spans="1:5" x14ac:dyDescent="0.25">
      <c r="A1340" s="136">
        <f>MAX(A$3:A1339)+1</f>
        <v>365</v>
      </c>
      <c r="B1340" s="139" t="s">
        <v>1620</v>
      </c>
      <c r="C1340" s="65" t="s">
        <v>1</v>
      </c>
      <c r="D1340" s="65" t="s">
        <v>2632</v>
      </c>
      <c r="E1340" s="72">
        <v>97017.19</v>
      </c>
    </row>
    <row r="1341" spans="1:5" x14ac:dyDescent="0.25">
      <c r="A1341" s="138"/>
      <c r="B1341" s="139"/>
      <c r="C1341" s="65" t="s">
        <v>4</v>
      </c>
      <c r="D1341" s="65" t="s">
        <v>2633</v>
      </c>
      <c r="E1341" s="72">
        <v>107377.87</v>
      </c>
    </row>
    <row r="1342" spans="1:5" x14ac:dyDescent="0.25">
      <c r="A1342" s="136">
        <f>MAX(A$3:A1341)+1</f>
        <v>366</v>
      </c>
      <c r="B1342" s="139" t="s">
        <v>1621</v>
      </c>
      <c r="C1342" s="65" t="s">
        <v>1</v>
      </c>
      <c r="D1342" s="65" t="s">
        <v>1107</v>
      </c>
      <c r="E1342" s="72">
        <v>86159.12</v>
      </c>
    </row>
    <row r="1343" spans="1:5" x14ac:dyDescent="0.25">
      <c r="A1343" s="137"/>
      <c r="B1343" s="139"/>
      <c r="C1343" s="65" t="s">
        <v>4</v>
      </c>
      <c r="D1343" s="65" t="s">
        <v>2634</v>
      </c>
      <c r="E1343" s="72">
        <v>59400.59</v>
      </c>
    </row>
    <row r="1344" spans="1:5" x14ac:dyDescent="0.25">
      <c r="A1344" s="137"/>
      <c r="B1344" s="139"/>
      <c r="C1344" s="65" t="s">
        <v>3</v>
      </c>
      <c r="D1344" s="65" t="s">
        <v>2635</v>
      </c>
      <c r="E1344" s="72">
        <v>64264.43</v>
      </c>
    </row>
    <row r="1345" spans="1:5" x14ac:dyDescent="0.25">
      <c r="A1345" s="137"/>
      <c r="B1345" s="139"/>
      <c r="C1345" s="65" t="s">
        <v>3</v>
      </c>
      <c r="D1345" s="65" t="s">
        <v>2636</v>
      </c>
      <c r="E1345" s="72">
        <v>70271.429999999993</v>
      </c>
    </row>
    <row r="1346" spans="1:5" x14ac:dyDescent="0.25">
      <c r="A1346" s="137"/>
      <c r="B1346" s="139"/>
      <c r="C1346" s="65" t="s">
        <v>3</v>
      </c>
      <c r="D1346" s="65" t="s">
        <v>2637</v>
      </c>
      <c r="E1346" s="72">
        <v>57498.3</v>
      </c>
    </row>
    <row r="1347" spans="1:5" x14ac:dyDescent="0.25">
      <c r="A1347" s="138"/>
      <c r="B1347" s="139"/>
      <c r="C1347" s="65" t="s">
        <v>3</v>
      </c>
      <c r="D1347" s="65" t="s">
        <v>2638</v>
      </c>
      <c r="E1347" s="72">
        <v>39413.06</v>
      </c>
    </row>
    <row r="1348" spans="1:5" x14ac:dyDescent="0.25">
      <c r="A1348" s="136">
        <f>MAX(A$3:A1347)+1</f>
        <v>367</v>
      </c>
      <c r="B1348" s="139" t="s">
        <v>1622</v>
      </c>
      <c r="C1348" s="65" t="s">
        <v>1</v>
      </c>
      <c r="D1348" s="65" t="s">
        <v>2639</v>
      </c>
      <c r="E1348" s="72">
        <v>71016.899999999994</v>
      </c>
    </row>
    <row r="1349" spans="1:5" x14ac:dyDescent="0.25">
      <c r="A1349" s="137"/>
      <c r="B1349" s="139"/>
      <c r="C1349" s="65" t="s">
        <v>3</v>
      </c>
      <c r="D1349" s="65" t="s">
        <v>2640</v>
      </c>
      <c r="E1349" s="72">
        <v>62808.5</v>
      </c>
    </row>
    <row r="1350" spans="1:5" x14ac:dyDescent="0.25">
      <c r="A1350" s="138"/>
      <c r="B1350" s="139"/>
      <c r="C1350" s="65" t="s">
        <v>3</v>
      </c>
      <c r="D1350" s="65" t="s">
        <v>2641</v>
      </c>
      <c r="E1350" s="72">
        <v>43983.63</v>
      </c>
    </row>
    <row r="1351" spans="1:5" x14ac:dyDescent="0.25">
      <c r="A1351" s="136">
        <f>MAX(A$3:A1350)+1</f>
        <v>368</v>
      </c>
      <c r="B1351" s="139" t="s">
        <v>1623</v>
      </c>
      <c r="C1351" s="65" t="s">
        <v>1</v>
      </c>
      <c r="D1351" s="65" t="s">
        <v>2642</v>
      </c>
      <c r="E1351" s="72">
        <v>74057.62</v>
      </c>
    </row>
    <row r="1352" spans="1:5" x14ac:dyDescent="0.25">
      <c r="A1352" s="137"/>
      <c r="B1352" s="139"/>
      <c r="C1352" s="65" t="s">
        <v>3</v>
      </c>
      <c r="D1352" s="65" t="s">
        <v>2643</v>
      </c>
      <c r="E1352" s="72">
        <v>44477.8</v>
      </c>
    </row>
    <row r="1353" spans="1:5" x14ac:dyDescent="0.25">
      <c r="A1353" s="138"/>
      <c r="B1353" s="139"/>
      <c r="C1353" s="65" t="s">
        <v>3</v>
      </c>
      <c r="D1353" s="65" t="s">
        <v>2644</v>
      </c>
      <c r="E1353" s="72">
        <v>53786.39</v>
      </c>
    </row>
    <row r="1354" spans="1:5" x14ac:dyDescent="0.25">
      <c r="A1354" s="136">
        <f>MAX(A$3:A1353)+1</f>
        <v>369</v>
      </c>
      <c r="B1354" s="139" t="s">
        <v>1624</v>
      </c>
      <c r="C1354" s="65" t="s">
        <v>2</v>
      </c>
      <c r="D1354" s="65" t="s">
        <v>2645</v>
      </c>
      <c r="E1354" s="72">
        <v>73185.03</v>
      </c>
    </row>
    <row r="1355" spans="1:5" x14ac:dyDescent="0.25">
      <c r="A1355" s="138"/>
      <c r="B1355" s="139"/>
      <c r="C1355" s="65" t="s">
        <v>3</v>
      </c>
      <c r="D1355" s="65" t="s">
        <v>2646</v>
      </c>
      <c r="E1355" s="72">
        <v>69919.11</v>
      </c>
    </row>
    <row r="1356" spans="1:5" x14ac:dyDescent="0.25">
      <c r="A1356" s="136">
        <f>MAX(A$3:A1355)+1</f>
        <v>370</v>
      </c>
      <c r="B1356" s="139" t="s">
        <v>1625</v>
      </c>
      <c r="C1356" s="65" t="s">
        <v>1</v>
      </c>
      <c r="D1356" s="65" t="s">
        <v>2647</v>
      </c>
      <c r="E1356" s="72">
        <v>5804.09</v>
      </c>
    </row>
    <row r="1357" spans="1:5" x14ac:dyDescent="0.25">
      <c r="A1357" s="137"/>
      <c r="B1357" s="139"/>
      <c r="C1357" s="65" t="s">
        <v>4</v>
      </c>
      <c r="D1357" s="65" t="s">
        <v>2648</v>
      </c>
      <c r="E1357" s="72">
        <v>75541.08</v>
      </c>
    </row>
    <row r="1358" spans="1:5" x14ac:dyDescent="0.25">
      <c r="A1358" s="137"/>
      <c r="B1358" s="139"/>
      <c r="C1358" s="65" t="s">
        <v>3</v>
      </c>
      <c r="D1358" s="65" t="s">
        <v>2649</v>
      </c>
      <c r="E1358" s="72">
        <v>65817.64</v>
      </c>
    </row>
    <row r="1359" spans="1:5" ht="31.5" x14ac:dyDescent="0.25">
      <c r="A1359" s="138"/>
      <c r="B1359" s="139"/>
      <c r="C1359" s="65" t="s">
        <v>3</v>
      </c>
      <c r="D1359" s="65" t="s">
        <v>2650</v>
      </c>
      <c r="E1359" s="72">
        <v>64693.01</v>
      </c>
    </row>
    <row r="1360" spans="1:5" x14ac:dyDescent="0.25">
      <c r="A1360" s="136">
        <f>MAX(A$3:A1359)+1</f>
        <v>371</v>
      </c>
      <c r="B1360" s="139" t="s">
        <v>1626</v>
      </c>
      <c r="C1360" s="65" t="s">
        <v>1</v>
      </c>
      <c r="D1360" s="65" t="s">
        <v>2651</v>
      </c>
      <c r="E1360" s="72">
        <v>81204.850000000006</v>
      </c>
    </row>
    <row r="1361" spans="1:5" x14ac:dyDescent="0.25">
      <c r="A1361" s="138"/>
      <c r="B1361" s="139"/>
      <c r="C1361" s="65" t="s">
        <v>3</v>
      </c>
      <c r="D1361" s="65" t="s">
        <v>2652</v>
      </c>
      <c r="E1361" s="72">
        <v>47271.39</v>
      </c>
    </row>
    <row r="1362" spans="1:5" x14ac:dyDescent="0.25">
      <c r="A1362" s="136">
        <f>MAX(A$3:A1361)+1</f>
        <v>372</v>
      </c>
      <c r="B1362" s="139" t="s">
        <v>1627</v>
      </c>
      <c r="C1362" s="65" t="s">
        <v>1</v>
      </c>
      <c r="D1362" s="65" t="s">
        <v>2653</v>
      </c>
      <c r="E1362" s="72">
        <v>72237.77</v>
      </c>
    </row>
    <row r="1363" spans="1:5" x14ac:dyDescent="0.25">
      <c r="A1363" s="137"/>
      <c r="B1363" s="139"/>
      <c r="C1363" s="65" t="s">
        <v>3</v>
      </c>
      <c r="D1363" s="65" t="s">
        <v>2654</v>
      </c>
      <c r="E1363" s="72">
        <v>44691.48</v>
      </c>
    </row>
    <row r="1364" spans="1:5" x14ac:dyDescent="0.25">
      <c r="A1364" s="138"/>
      <c r="B1364" s="139"/>
      <c r="C1364" s="65" t="s">
        <v>3</v>
      </c>
      <c r="D1364" s="65" t="s">
        <v>2655</v>
      </c>
      <c r="E1364" s="72">
        <v>38280.879999999997</v>
      </c>
    </row>
    <row r="1365" spans="1:5" x14ac:dyDescent="0.25">
      <c r="A1365" s="136">
        <f>MAX(A$3:A1364)+1</f>
        <v>373</v>
      </c>
      <c r="B1365" s="139" t="s">
        <v>1628</v>
      </c>
      <c r="C1365" s="65" t="s">
        <v>2</v>
      </c>
      <c r="D1365" s="65" t="s">
        <v>2656</v>
      </c>
      <c r="E1365" s="72">
        <f>981961.09/12</f>
        <v>81830.090833333335</v>
      </c>
    </row>
    <row r="1366" spans="1:5" x14ac:dyDescent="0.25">
      <c r="A1366" s="137"/>
      <c r="B1366" s="139"/>
      <c r="C1366" s="65" t="s">
        <v>3</v>
      </c>
      <c r="D1366" s="65" t="s">
        <v>2657</v>
      </c>
      <c r="E1366" s="72">
        <f>612800.62/12</f>
        <v>51066.718333333331</v>
      </c>
    </row>
    <row r="1367" spans="1:5" x14ac:dyDescent="0.25">
      <c r="A1367" s="137"/>
      <c r="B1367" s="139"/>
      <c r="C1367" s="65" t="s">
        <v>3</v>
      </c>
      <c r="D1367" s="65" t="s">
        <v>2658</v>
      </c>
      <c r="E1367" s="72">
        <f>304102.49/7.5</f>
        <v>40546.998666666666</v>
      </c>
    </row>
    <row r="1368" spans="1:5" x14ac:dyDescent="0.25">
      <c r="A1368" s="138"/>
      <c r="B1368" s="139"/>
      <c r="C1368" s="65" t="s">
        <v>4</v>
      </c>
      <c r="D1368" s="65" t="s">
        <v>2659</v>
      </c>
      <c r="E1368" s="72">
        <f>306565.84/5</f>
        <v>61313.168000000005</v>
      </c>
    </row>
    <row r="1369" spans="1:5" ht="31.5" x14ac:dyDescent="0.25">
      <c r="A1369" s="136">
        <f>MAX(A$3:A1368)+1</f>
        <v>374</v>
      </c>
      <c r="B1369" s="139" t="s">
        <v>1629</v>
      </c>
      <c r="C1369" s="65" t="s">
        <v>1</v>
      </c>
      <c r="D1369" s="65" t="s">
        <v>2660</v>
      </c>
      <c r="E1369" s="72">
        <v>167119.49</v>
      </c>
    </row>
    <row r="1370" spans="1:5" x14ac:dyDescent="0.25">
      <c r="A1370" s="137"/>
      <c r="B1370" s="139"/>
      <c r="C1370" s="65" t="s">
        <v>4</v>
      </c>
      <c r="D1370" s="65" t="s">
        <v>2661</v>
      </c>
      <c r="E1370" s="72">
        <v>73976.17</v>
      </c>
    </row>
    <row r="1371" spans="1:5" ht="31.5" x14ac:dyDescent="0.25">
      <c r="A1371" s="137"/>
      <c r="B1371" s="139"/>
      <c r="C1371" s="65" t="s">
        <v>2529</v>
      </c>
      <c r="D1371" s="65" t="s">
        <v>2662</v>
      </c>
      <c r="E1371" s="72">
        <v>93590.62</v>
      </c>
    </row>
    <row r="1372" spans="1:5" x14ac:dyDescent="0.25">
      <c r="A1372" s="137"/>
      <c r="B1372" s="139"/>
      <c r="C1372" s="65" t="s">
        <v>3</v>
      </c>
      <c r="D1372" s="65" t="s">
        <v>2663</v>
      </c>
      <c r="E1372" s="72">
        <v>60171.76</v>
      </c>
    </row>
    <row r="1373" spans="1:5" x14ac:dyDescent="0.25">
      <c r="A1373" s="137"/>
      <c r="B1373" s="139"/>
      <c r="C1373" s="65" t="s">
        <v>3</v>
      </c>
      <c r="D1373" s="65" t="s">
        <v>2664</v>
      </c>
      <c r="E1373" s="72">
        <v>61505.17</v>
      </c>
    </row>
    <row r="1374" spans="1:5" x14ac:dyDescent="0.25">
      <c r="A1374" s="137"/>
      <c r="B1374" s="139"/>
      <c r="C1374" s="65" t="s">
        <v>3</v>
      </c>
      <c r="D1374" s="65" t="s">
        <v>2665</v>
      </c>
      <c r="E1374" s="72">
        <v>82604.31</v>
      </c>
    </row>
    <row r="1375" spans="1:5" x14ac:dyDescent="0.25">
      <c r="A1375" s="138"/>
      <c r="B1375" s="139"/>
      <c r="C1375" s="65" t="s">
        <v>3</v>
      </c>
      <c r="D1375" s="65" t="s">
        <v>2666</v>
      </c>
      <c r="E1375" s="72">
        <v>51400.07</v>
      </c>
    </row>
    <row r="1376" spans="1:5" x14ac:dyDescent="0.25">
      <c r="A1376" s="184">
        <f>MAX(A$3:A1375)+1</f>
        <v>375</v>
      </c>
      <c r="B1376" s="187" t="s">
        <v>1630</v>
      </c>
      <c r="C1376" s="64" t="s">
        <v>1</v>
      </c>
      <c r="D1376" s="134" t="s">
        <v>1631</v>
      </c>
      <c r="E1376" s="49">
        <v>93317.62</v>
      </c>
    </row>
    <row r="1377" spans="1:5" x14ac:dyDescent="0.25">
      <c r="A1377" s="185"/>
      <c r="B1377" s="187"/>
      <c r="C1377" s="64" t="s">
        <v>3</v>
      </c>
      <c r="D1377" s="134" t="s">
        <v>1632</v>
      </c>
      <c r="E1377" s="49">
        <v>61444.12</v>
      </c>
    </row>
    <row r="1378" spans="1:5" x14ac:dyDescent="0.25">
      <c r="A1378" s="186"/>
      <c r="B1378" s="187"/>
      <c r="C1378" s="64" t="s">
        <v>3</v>
      </c>
      <c r="D1378" s="134" t="s">
        <v>1633</v>
      </c>
      <c r="E1378" s="49">
        <v>70042.210000000006</v>
      </c>
    </row>
    <row r="1379" spans="1:5" x14ac:dyDescent="0.25">
      <c r="A1379" s="184">
        <f>MAX(A$3:A1378)+1</f>
        <v>376</v>
      </c>
      <c r="B1379" s="187" t="s">
        <v>1634</v>
      </c>
      <c r="C1379" s="64" t="s">
        <v>1</v>
      </c>
      <c r="D1379" s="134" t="s">
        <v>1635</v>
      </c>
      <c r="E1379" s="49">
        <v>95506.8</v>
      </c>
    </row>
    <row r="1380" spans="1:5" x14ac:dyDescent="0.25">
      <c r="A1380" s="185"/>
      <c r="B1380" s="187"/>
      <c r="C1380" s="64" t="s">
        <v>3</v>
      </c>
      <c r="D1380" s="134" t="s">
        <v>1636</v>
      </c>
      <c r="E1380" s="49">
        <v>57095.519999999997</v>
      </c>
    </row>
    <row r="1381" spans="1:5" x14ac:dyDescent="0.25">
      <c r="A1381" s="186"/>
      <c r="B1381" s="187"/>
      <c r="C1381" s="64" t="s">
        <v>3</v>
      </c>
      <c r="D1381" s="134" t="s">
        <v>1637</v>
      </c>
      <c r="E1381" s="49">
        <v>50278.75</v>
      </c>
    </row>
    <row r="1382" spans="1:5" x14ac:dyDescent="0.25">
      <c r="A1382" s="184">
        <f>MAX(A$3:A1381)+1</f>
        <v>377</v>
      </c>
      <c r="B1382" s="187" t="s">
        <v>1638</v>
      </c>
      <c r="C1382" s="64" t="s">
        <v>1</v>
      </c>
      <c r="D1382" s="134" t="s">
        <v>1639</v>
      </c>
      <c r="E1382" s="49">
        <v>118196</v>
      </c>
    </row>
    <row r="1383" spans="1:5" x14ac:dyDescent="0.25">
      <c r="A1383" s="185"/>
      <c r="B1383" s="187"/>
      <c r="C1383" s="64" t="s">
        <v>3</v>
      </c>
      <c r="D1383" s="134" t="s">
        <v>1640</v>
      </c>
      <c r="E1383" s="49">
        <v>97885.79</v>
      </c>
    </row>
    <row r="1384" spans="1:5" x14ac:dyDescent="0.25">
      <c r="A1384" s="186"/>
      <c r="B1384" s="187"/>
      <c r="C1384" s="64" t="s">
        <v>3</v>
      </c>
      <c r="D1384" s="134" t="s">
        <v>1641</v>
      </c>
      <c r="E1384" s="49">
        <v>87318.73</v>
      </c>
    </row>
    <row r="1385" spans="1:5" x14ac:dyDescent="0.25">
      <c r="A1385" s="184">
        <f>MAX(A$3:A1384)+1</f>
        <v>378</v>
      </c>
      <c r="B1385" s="188" t="s">
        <v>1642</v>
      </c>
      <c r="C1385" s="64" t="s">
        <v>1</v>
      </c>
      <c r="D1385" s="134" t="s">
        <v>1643</v>
      </c>
      <c r="E1385" s="49">
        <v>79381.75</v>
      </c>
    </row>
    <row r="1386" spans="1:5" x14ac:dyDescent="0.25">
      <c r="A1386" s="185"/>
      <c r="B1386" s="188"/>
      <c r="C1386" s="64" t="s">
        <v>3</v>
      </c>
      <c r="D1386" s="134" t="s">
        <v>1644</v>
      </c>
      <c r="E1386" s="49">
        <v>85531.05</v>
      </c>
    </row>
    <row r="1387" spans="1:5" x14ac:dyDescent="0.25">
      <c r="A1387" s="185"/>
      <c r="B1387" s="188"/>
      <c r="C1387" s="64" t="s">
        <v>3</v>
      </c>
      <c r="D1387" s="134" t="s">
        <v>1645</v>
      </c>
      <c r="E1387" s="49">
        <v>102706.41</v>
      </c>
    </row>
    <row r="1388" spans="1:5" x14ac:dyDescent="0.25">
      <c r="A1388" s="186"/>
      <c r="B1388" s="188"/>
      <c r="C1388" s="64" t="s">
        <v>3</v>
      </c>
      <c r="D1388" s="134" t="s">
        <v>1646</v>
      </c>
      <c r="E1388" s="49">
        <v>75560.479999999996</v>
      </c>
    </row>
    <row r="1389" spans="1:5" x14ac:dyDescent="0.25">
      <c r="A1389" s="64">
        <f>MAX(A$3:A1388)+1</f>
        <v>379</v>
      </c>
      <c r="B1389" s="64" t="s">
        <v>1647</v>
      </c>
      <c r="C1389" s="64" t="s">
        <v>1648</v>
      </c>
      <c r="D1389" s="134" t="s">
        <v>1649</v>
      </c>
      <c r="E1389" s="49">
        <v>65073.94</v>
      </c>
    </row>
    <row r="1390" spans="1:5" x14ac:dyDescent="0.25">
      <c r="A1390" s="184">
        <f>MAX(A$3:A1389)+1</f>
        <v>380</v>
      </c>
      <c r="B1390" s="187" t="s">
        <v>1650</v>
      </c>
      <c r="C1390" s="64" t="s">
        <v>1648</v>
      </c>
      <c r="D1390" s="134" t="s">
        <v>1651</v>
      </c>
      <c r="E1390" s="49">
        <v>80391.929999999993</v>
      </c>
    </row>
    <row r="1391" spans="1:5" x14ac:dyDescent="0.25">
      <c r="A1391" s="185"/>
      <c r="B1391" s="187"/>
      <c r="C1391" s="64" t="s">
        <v>9</v>
      </c>
      <c r="D1391" s="134" t="s">
        <v>1652</v>
      </c>
      <c r="E1391" s="49">
        <v>59348.78</v>
      </c>
    </row>
    <row r="1392" spans="1:5" x14ac:dyDescent="0.25">
      <c r="A1392" s="186"/>
      <c r="B1392" s="187"/>
      <c r="C1392" s="64" t="s">
        <v>9</v>
      </c>
      <c r="D1392" s="134" t="s">
        <v>1653</v>
      </c>
      <c r="E1392" s="49">
        <v>62001.64</v>
      </c>
    </row>
    <row r="1393" spans="1:5" x14ac:dyDescent="0.25">
      <c r="A1393" s="184">
        <f>MAX(A$3:A1392)+1</f>
        <v>381</v>
      </c>
      <c r="B1393" s="187" t="s">
        <v>1654</v>
      </c>
      <c r="C1393" s="64" t="s">
        <v>1648</v>
      </c>
      <c r="D1393" s="134" t="s">
        <v>1655</v>
      </c>
      <c r="E1393" s="49">
        <v>71929.31</v>
      </c>
    </row>
    <row r="1394" spans="1:5" x14ac:dyDescent="0.25">
      <c r="A1394" s="185"/>
      <c r="B1394" s="187"/>
      <c r="C1394" s="64" t="s">
        <v>9</v>
      </c>
      <c r="D1394" s="134" t="s">
        <v>1656</v>
      </c>
      <c r="E1394" s="49">
        <v>61694.5</v>
      </c>
    </row>
    <row r="1395" spans="1:5" x14ac:dyDescent="0.25">
      <c r="A1395" s="186"/>
      <c r="B1395" s="187"/>
      <c r="C1395" s="64" t="s">
        <v>9</v>
      </c>
      <c r="D1395" s="134" t="s">
        <v>1657</v>
      </c>
      <c r="E1395" s="49">
        <v>57169.66</v>
      </c>
    </row>
    <row r="1396" spans="1:5" x14ac:dyDescent="0.25">
      <c r="A1396" s="64">
        <f>MAX(A$3:A1395)+1</f>
        <v>382</v>
      </c>
      <c r="B1396" s="64" t="s">
        <v>1658</v>
      </c>
      <c r="C1396" s="64" t="s">
        <v>1648</v>
      </c>
      <c r="D1396" s="134" t="s">
        <v>1659</v>
      </c>
      <c r="E1396" s="49">
        <f>801882.15/12</f>
        <v>66823.512499999997</v>
      </c>
    </row>
    <row r="1397" spans="1:5" x14ac:dyDescent="0.25">
      <c r="A1397" s="64">
        <f>MAX(A$3:A1396)+1</f>
        <v>383</v>
      </c>
      <c r="B1397" s="64" t="s">
        <v>1660</v>
      </c>
      <c r="C1397" s="64" t="s">
        <v>1648</v>
      </c>
      <c r="D1397" s="134" t="s">
        <v>1661</v>
      </c>
      <c r="E1397" s="49">
        <v>63007.3</v>
      </c>
    </row>
    <row r="1398" spans="1:5" x14ac:dyDescent="0.25">
      <c r="A1398" s="184">
        <f>MAX(A$3:A1397)+1</f>
        <v>384</v>
      </c>
      <c r="B1398" s="187" t="s">
        <v>1662</v>
      </c>
      <c r="C1398" s="64" t="s">
        <v>1663</v>
      </c>
      <c r="D1398" s="134" t="s">
        <v>1664</v>
      </c>
      <c r="E1398" s="49">
        <f>333887.61/5</f>
        <v>66777.521999999997</v>
      </c>
    </row>
    <row r="1399" spans="1:5" x14ac:dyDescent="0.25">
      <c r="A1399" s="185"/>
      <c r="B1399" s="187"/>
      <c r="C1399" s="64" t="s">
        <v>9</v>
      </c>
      <c r="D1399" s="134" t="s">
        <v>1665</v>
      </c>
      <c r="E1399" s="49">
        <f>771383.95/12</f>
        <v>64281.995833333327</v>
      </c>
    </row>
    <row r="1400" spans="1:5" x14ac:dyDescent="0.25">
      <c r="A1400" s="186"/>
      <c r="B1400" s="187"/>
      <c r="C1400" s="64" t="s">
        <v>9</v>
      </c>
      <c r="D1400" s="134" t="s">
        <v>1666</v>
      </c>
      <c r="E1400" s="49">
        <f>561152.21/12</f>
        <v>46762.684166666666</v>
      </c>
    </row>
    <row r="1401" spans="1:5" x14ac:dyDescent="0.25">
      <c r="A1401" s="64">
        <f>MAX(A$3:A1400)+1</f>
        <v>385</v>
      </c>
      <c r="B1401" s="64" t="s">
        <v>1667</v>
      </c>
      <c r="C1401" s="64" t="s">
        <v>1663</v>
      </c>
      <c r="D1401" s="134" t="s">
        <v>1668</v>
      </c>
      <c r="E1401" s="49">
        <v>73039.64</v>
      </c>
    </row>
    <row r="1402" spans="1:5" x14ac:dyDescent="0.25">
      <c r="A1402" s="64">
        <f>MAX(A$3:A1401)+1</f>
        <v>386</v>
      </c>
      <c r="B1402" s="64" t="s">
        <v>1669</v>
      </c>
      <c r="C1402" s="64" t="s">
        <v>1648</v>
      </c>
      <c r="D1402" s="134" t="s">
        <v>1670</v>
      </c>
      <c r="E1402" s="49">
        <v>61784.12</v>
      </c>
    </row>
    <row r="1403" spans="1:5" x14ac:dyDescent="0.25">
      <c r="A1403" s="64">
        <f>MAX(A$3:A1402)+1</f>
        <v>387</v>
      </c>
      <c r="B1403" s="64" t="s">
        <v>1671</v>
      </c>
      <c r="C1403" s="64" t="s">
        <v>1663</v>
      </c>
      <c r="D1403" s="134" t="s">
        <v>1672</v>
      </c>
      <c r="E1403" s="49">
        <v>67442.240000000005</v>
      </c>
    </row>
    <row r="1404" spans="1:5" x14ac:dyDescent="0.25">
      <c r="A1404" s="184">
        <f>MAX(A$3:A1403)+1</f>
        <v>388</v>
      </c>
      <c r="B1404" s="187" t="s">
        <v>1673</v>
      </c>
      <c r="C1404" s="64" t="s">
        <v>1648</v>
      </c>
      <c r="D1404" s="134" t="s">
        <v>1674</v>
      </c>
      <c r="E1404" s="49">
        <v>72730.009999999995</v>
      </c>
    </row>
    <row r="1405" spans="1:5" x14ac:dyDescent="0.25">
      <c r="A1405" s="185"/>
      <c r="B1405" s="187"/>
      <c r="C1405" s="64" t="s">
        <v>9</v>
      </c>
      <c r="D1405" s="134" t="s">
        <v>1675</v>
      </c>
      <c r="E1405" s="49">
        <v>54001.02</v>
      </c>
    </row>
    <row r="1406" spans="1:5" x14ac:dyDescent="0.25">
      <c r="A1406" s="186"/>
      <c r="B1406" s="187"/>
      <c r="C1406" s="64" t="s">
        <v>9</v>
      </c>
      <c r="D1406" s="134" t="s">
        <v>1676</v>
      </c>
      <c r="E1406" s="49">
        <v>44248.5</v>
      </c>
    </row>
    <row r="1407" spans="1:5" x14ac:dyDescent="0.25">
      <c r="A1407" s="184">
        <f>MAX(A$3:A1406)+1</f>
        <v>389</v>
      </c>
      <c r="B1407" s="187" t="s">
        <v>1677</v>
      </c>
      <c r="C1407" s="64" t="s">
        <v>1648</v>
      </c>
      <c r="D1407" s="134" t="s">
        <v>1678</v>
      </c>
      <c r="E1407" s="49">
        <f>810084.6/12</f>
        <v>67507.05</v>
      </c>
    </row>
    <row r="1408" spans="1:5" x14ac:dyDescent="0.25">
      <c r="A1408" s="185"/>
      <c r="B1408" s="187"/>
      <c r="C1408" s="64" t="s">
        <v>9</v>
      </c>
      <c r="D1408" s="134" t="s">
        <v>1679</v>
      </c>
      <c r="E1408" s="49">
        <f>500647.24/11</f>
        <v>45513.385454545452</v>
      </c>
    </row>
    <row r="1409" spans="1:5" x14ac:dyDescent="0.25">
      <c r="A1409" s="186"/>
      <c r="B1409" s="187"/>
      <c r="C1409" s="64" t="s">
        <v>9</v>
      </c>
      <c r="D1409" s="134" t="s">
        <v>1680</v>
      </c>
      <c r="E1409" s="49">
        <f>642985.25/11</f>
        <v>58453.204545454544</v>
      </c>
    </row>
    <row r="1410" spans="1:5" x14ac:dyDescent="0.25">
      <c r="A1410" s="184">
        <f>MAX(A$3:A1409)+1</f>
        <v>390</v>
      </c>
      <c r="B1410" s="187" t="s">
        <v>1681</v>
      </c>
      <c r="C1410" s="64" t="s">
        <v>1663</v>
      </c>
      <c r="D1410" s="134" t="s">
        <v>1682</v>
      </c>
      <c r="E1410" s="49">
        <v>77883.350000000006</v>
      </c>
    </row>
    <row r="1411" spans="1:5" x14ac:dyDescent="0.25">
      <c r="A1411" s="185"/>
      <c r="B1411" s="187"/>
      <c r="C1411" s="64" t="s">
        <v>9</v>
      </c>
      <c r="D1411" s="134" t="s">
        <v>1683</v>
      </c>
      <c r="E1411" s="49">
        <v>55240.02</v>
      </c>
    </row>
    <row r="1412" spans="1:5" x14ac:dyDescent="0.25">
      <c r="A1412" s="186"/>
      <c r="B1412" s="187"/>
      <c r="C1412" s="64" t="s">
        <v>9</v>
      </c>
      <c r="D1412" s="134" t="s">
        <v>1684</v>
      </c>
      <c r="E1412" s="49">
        <v>52377.69</v>
      </c>
    </row>
    <row r="1413" spans="1:5" x14ac:dyDescent="0.25">
      <c r="A1413" s="184">
        <f>MAX(A$3:A1412)+1</f>
        <v>391</v>
      </c>
      <c r="B1413" s="187" t="s">
        <v>1685</v>
      </c>
      <c r="C1413" s="64" t="s">
        <v>1648</v>
      </c>
      <c r="D1413" s="134" t="s">
        <v>1686</v>
      </c>
      <c r="E1413" s="49">
        <f>859552.91/12</f>
        <v>71629.409166666665</v>
      </c>
    </row>
    <row r="1414" spans="1:5" x14ac:dyDescent="0.25">
      <c r="A1414" s="186"/>
      <c r="B1414" s="187"/>
      <c r="C1414" s="64" t="s">
        <v>9</v>
      </c>
      <c r="D1414" s="134" t="s">
        <v>1687</v>
      </c>
      <c r="E1414" s="49">
        <f>221682/4</f>
        <v>55420.5</v>
      </c>
    </row>
    <row r="1415" spans="1:5" x14ac:dyDescent="0.25">
      <c r="A1415" s="64">
        <f>MAX(A$3:A1414)+1</f>
        <v>392</v>
      </c>
      <c r="B1415" s="64" t="s">
        <v>1688</v>
      </c>
      <c r="C1415" s="64" t="s">
        <v>1648</v>
      </c>
      <c r="D1415" s="134" t="s">
        <v>1689</v>
      </c>
      <c r="E1415" s="49">
        <v>61296.12</v>
      </c>
    </row>
    <row r="1416" spans="1:5" x14ac:dyDescent="0.25">
      <c r="A1416" s="184">
        <f>MAX(A$3:A1415)+1</f>
        <v>393</v>
      </c>
      <c r="B1416" s="187" t="s">
        <v>1690</v>
      </c>
      <c r="C1416" s="64" t="s">
        <v>1663</v>
      </c>
      <c r="D1416" s="134" t="s">
        <v>1691</v>
      </c>
      <c r="E1416" s="49">
        <v>73633.64</v>
      </c>
    </row>
    <row r="1417" spans="1:5" x14ac:dyDescent="0.25">
      <c r="A1417" s="185"/>
      <c r="B1417" s="187"/>
      <c r="C1417" s="64" t="s">
        <v>9</v>
      </c>
      <c r="D1417" s="134" t="s">
        <v>1692</v>
      </c>
      <c r="E1417" s="49">
        <v>53926.05</v>
      </c>
    </row>
    <row r="1418" spans="1:5" x14ac:dyDescent="0.25">
      <c r="A1418" s="186"/>
      <c r="B1418" s="187"/>
      <c r="C1418" s="64" t="s">
        <v>9</v>
      </c>
      <c r="D1418" s="134" t="s">
        <v>1693</v>
      </c>
      <c r="E1418" s="49">
        <v>35082.1</v>
      </c>
    </row>
    <row r="1419" spans="1:5" x14ac:dyDescent="0.25">
      <c r="A1419" s="64">
        <f>MAX(A$3:A1418)+1</f>
        <v>394</v>
      </c>
      <c r="B1419" s="64" t="s">
        <v>1694</v>
      </c>
      <c r="C1419" s="64" t="s">
        <v>1648</v>
      </c>
      <c r="D1419" s="134" t="s">
        <v>1695</v>
      </c>
      <c r="E1419" s="49">
        <v>70293.87</v>
      </c>
    </row>
    <row r="1420" spans="1:5" x14ac:dyDescent="0.25">
      <c r="A1420" s="64">
        <f>MAX(A$3:A1419)+1</f>
        <v>395</v>
      </c>
      <c r="B1420" s="64" t="s">
        <v>1696</v>
      </c>
      <c r="C1420" s="64" t="s">
        <v>1648</v>
      </c>
      <c r="D1420" s="134" t="s">
        <v>1697</v>
      </c>
      <c r="E1420" s="49">
        <f>574331.6/12</f>
        <v>47860.966666666667</v>
      </c>
    </row>
    <row r="1421" spans="1:5" x14ac:dyDescent="0.25">
      <c r="A1421" s="64">
        <f>MAX(A$3:A1420)+1</f>
        <v>396</v>
      </c>
      <c r="B1421" s="64" t="s">
        <v>1698</v>
      </c>
      <c r="C1421" s="64" t="s">
        <v>1648</v>
      </c>
      <c r="D1421" s="134" t="s">
        <v>1303</v>
      </c>
      <c r="E1421" s="49">
        <v>56032.6</v>
      </c>
    </row>
    <row r="1422" spans="1:5" x14ac:dyDescent="0.25">
      <c r="A1422" s="64">
        <f>MAX(A$3:A1421)+1</f>
        <v>397</v>
      </c>
      <c r="B1422" s="64" t="s">
        <v>1699</v>
      </c>
      <c r="C1422" s="64" t="s">
        <v>1648</v>
      </c>
      <c r="D1422" s="134" t="s">
        <v>1700</v>
      </c>
      <c r="E1422" s="49">
        <v>65802.740000000005</v>
      </c>
    </row>
    <row r="1423" spans="1:5" x14ac:dyDescent="0.25">
      <c r="A1423" s="184">
        <f>MAX(A$3:A1422)+1</f>
        <v>398</v>
      </c>
      <c r="B1423" s="187" t="s">
        <v>1701</v>
      </c>
      <c r="C1423" s="64" t="s">
        <v>1648</v>
      </c>
      <c r="D1423" s="134" t="s">
        <v>1702</v>
      </c>
      <c r="E1423" s="49">
        <v>72640.289999999994</v>
      </c>
    </row>
    <row r="1424" spans="1:5" x14ac:dyDescent="0.25">
      <c r="A1424" s="185"/>
      <c r="B1424" s="187"/>
      <c r="C1424" s="64" t="s">
        <v>9</v>
      </c>
      <c r="D1424" s="134" t="s">
        <v>1703</v>
      </c>
      <c r="E1424" s="49">
        <v>48865.71</v>
      </c>
    </row>
    <row r="1425" spans="1:5" x14ac:dyDescent="0.25">
      <c r="A1425" s="186"/>
      <c r="B1425" s="187"/>
      <c r="C1425" s="64" t="s">
        <v>9</v>
      </c>
      <c r="D1425" s="134" t="s">
        <v>1704</v>
      </c>
      <c r="E1425" s="49">
        <v>49851.14</v>
      </c>
    </row>
    <row r="1426" spans="1:5" x14ac:dyDescent="0.25">
      <c r="A1426" s="184">
        <f>MAX(A$3:A1425)+1</f>
        <v>399</v>
      </c>
      <c r="B1426" s="187" t="s">
        <v>1705</v>
      </c>
      <c r="C1426" s="64" t="s">
        <v>1663</v>
      </c>
      <c r="D1426" s="134" t="s">
        <v>1706</v>
      </c>
      <c r="E1426" s="49">
        <v>67983.289999999994</v>
      </c>
    </row>
    <row r="1427" spans="1:5" x14ac:dyDescent="0.25">
      <c r="A1427" s="186"/>
      <c r="B1427" s="187"/>
      <c r="C1427" s="64" t="s">
        <v>9</v>
      </c>
      <c r="D1427" s="134" t="s">
        <v>1707</v>
      </c>
      <c r="E1427" s="49">
        <v>67207</v>
      </c>
    </row>
    <row r="1428" spans="1:5" x14ac:dyDescent="0.25">
      <c r="A1428" s="184">
        <f>MAX(A$3:A1427)+1</f>
        <v>400</v>
      </c>
      <c r="B1428" s="187" t="s">
        <v>1708</v>
      </c>
      <c r="C1428" s="64" t="s">
        <v>1648</v>
      </c>
      <c r="D1428" s="134" t="s">
        <v>1709</v>
      </c>
      <c r="E1428" s="49">
        <f>798539.25/12</f>
        <v>66544.9375</v>
      </c>
    </row>
    <row r="1429" spans="1:5" x14ac:dyDescent="0.25">
      <c r="A1429" s="186"/>
      <c r="B1429" s="187"/>
      <c r="C1429" s="64" t="s">
        <v>9</v>
      </c>
      <c r="D1429" s="134" t="s">
        <v>1710</v>
      </c>
      <c r="E1429" s="49">
        <f>520775.64/11</f>
        <v>47343.24</v>
      </c>
    </row>
    <row r="1430" spans="1:5" x14ac:dyDescent="0.25">
      <c r="A1430" s="184">
        <f>MAX(A$3:A1429)+1</f>
        <v>401</v>
      </c>
      <c r="B1430" s="187" t="s">
        <v>1711</v>
      </c>
      <c r="C1430" s="64" t="s">
        <v>1663</v>
      </c>
      <c r="D1430" s="134" t="s">
        <v>1712</v>
      </c>
      <c r="E1430" s="49">
        <v>71594.09</v>
      </c>
    </row>
    <row r="1431" spans="1:5" x14ac:dyDescent="0.25">
      <c r="A1431" s="186"/>
      <c r="B1431" s="187"/>
      <c r="C1431" s="64" t="s">
        <v>9</v>
      </c>
      <c r="D1431" s="134" t="s">
        <v>2667</v>
      </c>
      <c r="E1431" s="49">
        <v>26458</v>
      </c>
    </row>
    <row r="1432" spans="1:5" x14ac:dyDescent="0.25">
      <c r="A1432" s="64">
        <f>MAX(A$3:A1431)+1</f>
        <v>402</v>
      </c>
      <c r="B1432" s="64" t="s">
        <v>1713</v>
      </c>
      <c r="C1432" s="64" t="s">
        <v>1648</v>
      </c>
      <c r="D1432" s="134" t="s">
        <v>1714</v>
      </c>
      <c r="E1432" s="49">
        <v>68757.009999999995</v>
      </c>
    </row>
    <row r="1433" spans="1:5" x14ac:dyDescent="0.25">
      <c r="A1433" s="64">
        <f>MAX(A$3:A1432)+1</f>
        <v>403</v>
      </c>
      <c r="B1433" s="64" t="s">
        <v>1715</v>
      </c>
      <c r="C1433" s="64" t="s">
        <v>1648</v>
      </c>
      <c r="D1433" s="134" t="s">
        <v>1716</v>
      </c>
      <c r="E1433" s="49">
        <v>67364.960000000006</v>
      </c>
    </row>
    <row r="1434" spans="1:5" x14ac:dyDescent="0.25">
      <c r="A1434" s="64">
        <f>MAX(A$3:A1433)+1</f>
        <v>404</v>
      </c>
      <c r="B1434" s="64" t="s">
        <v>1717</v>
      </c>
      <c r="C1434" s="64" t="s">
        <v>1648</v>
      </c>
      <c r="D1434" s="134" t="s">
        <v>1718</v>
      </c>
      <c r="E1434" s="49">
        <v>77049.64</v>
      </c>
    </row>
    <row r="1435" spans="1:5" x14ac:dyDescent="0.25">
      <c r="A1435" s="184">
        <f>MAX(A$3:A1434)+1</f>
        <v>405</v>
      </c>
      <c r="B1435" s="187" t="s">
        <v>1719</v>
      </c>
      <c r="C1435" s="64" t="s">
        <v>1648</v>
      </c>
      <c r="D1435" s="134" t="s">
        <v>1720</v>
      </c>
      <c r="E1435" s="49">
        <v>77253.62</v>
      </c>
    </row>
    <row r="1436" spans="1:5" x14ac:dyDescent="0.25">
      <c r="A1436" s="186"/>
      <c r="B1436" s="187"/>
      <c r="C1436" s="64" t="s">
        <v>9</v>
      </c>
      <c r="D1436" s="134" t="s">
        <v>1721</v>
      </c>
      <c r="E1436" s="49">
        <v>57660.08</v>
      </c>
    </row>
    <row r="1437" spans="1:5" x14ac:dyDescent="0.25">
      <c r="A1437" s="184">
        <f>MAX(A$3:A1436)+1</f>
        <v>406</v>
      </c>
      <c r="B1437" s="187" t="s">
        <v>1722</v>
      </c>
      <c r="C1437" s="64" t="s">
        <v>1648</v>
      </c>
      <c r="D1437" s="134" t="s">
        <v>1723</v>
      </c>
      <c r="E1437" s="49">
        <f>662875.96/9</f>
        <v>73652.88444444444</v>
      </c>
    </row>
    <row r="1438" spans="1:5" x14ac:dyDescent="0.25">
      <c r="A1438" s="185"/>
      <c r="B1438" s="187"/>
      <c r="C1438" s="64" t="s">
        <v>9</v>
      </c>
      <c r="D1438" s="134" t="s">
        <v>1724</v>
      </c>
      <c r="E1438" s="49">
        <f>682819.88/12</f>
        <v>56901.656666666669</v>
      </c>
    </row>
    <row r="1439" spans="1:5" x14ac:dyDescent="0.25">
      <c r="A1439" s="186"/>
      <c r="B1439" s="187"/>
      <c r="C1439" s="64" t="s">
        <v>9</v>
      </c>
      <c r="D1439" s="134" t="s">
        <v>1725</v>
      </c>
      <c r="E1439" s="49">
        <f>464202/7</f>
        <v>66314.571428571435</v>
      </c>
    </row>
    <row r="1440" spans="1:5" x14ac:dyDescent="0.25">
      <c r="A1440" s="184">
        <f>MAX(A$3:A1439)+1</f>
        <v>407</v>
      </c>
      <c r="B1440" s="187" t="s">
        <v>1726</v>
      </c>
      <c r="C1440" s="64" t="s">
        <v>1663</v>
      </c>
      <c r="D1440" s="134" t="s">
        <v>1727</v>
      </c>
      <c r="E1440" s="49">
        <v>85414.48</v>
      </c>
    </row>
    <row r="1441" spans="1:5" x14ac:dyDescent="0.25">
      <c r="A1441" s="185"/>
      <c r="B1441" s="187"/>
      <c r="C1441" s="64" t="s">
        <v>9</v>
      </c>
      <c r="D1441" s="134" t="s">
        <v>928</v>
      </c>
      <c r="E1441" s="49">
        <v>76642.28</v>
      </c>
    </row>
    <row r="1442" spans="1:5" x14ac:dyDescent="0.25">
      <c r="A1442" s="185"/>
      <c r="B1442" s="187"/>
      <c r="C1442" s="64" t="s">
        <v>9</v>
      </c>
      <c r="D1442" s="134" t="s">
        <v>1728</v>
      </c>
      <c r="E1442" s="49">
        <v>68486.16</v>
      </c>
    </row>
    <row r="1443" spans="1:5" x14ac:dyDescent="0.25">
      <c r="A1443" s="186"/>
      <c r="B1443" s="187"/>
      <c r="C1443" s="64" t="s">
        <v>9</v>
      </c>
      <c r="D1443" s="134" t="s">
        <v>1729</v>
      </c>
      <c r="E1443" s="49">
        <v>69143.41</v>
      </c>
    </row>
    <row r="1444" spans="1:5" x14ac:dyDescent="0.25">
      <c r="A1444" s="184">
        <f>MAX(A$3:A1443)+1</f>
        <v>408</v>
      </c>
      <c r="B1444" s="187" t="s">
        <v>1730</v>
      </c>
      <c r="C1444" s="64" t="s">
        <v>1648</v>
      </c>
      <c r="D1444" s="134" t="s">
        <v>1731</v>
      </c>
      <c r="E1444" s="49">
        <v>81237.17</v>
      </c>
    </row>
    <row r="1445" spans="1:5" x14ac:dyDescent="0.25">
      <c r="A1445" s="185"/>
      <c r="B1445" s="187"/>
      <c r="C1445" s="64" t="s">
        <v>9</v>
      </c>
      <c r="D1445" s="134" t="s">
        <v>1732</v>
      </c>
      <c r="E1445" s="49">
        <v>77248.11</v>
      </c>
    </row>
    <row r="1446" spans="1:5" x14ac:dyDescent="0.25">
      <c r="A1446" s="186"/>
      <c r="B1446" s="187"/>
      <c r="C1446" s="64" t="s">
        <v>9</v>
      </c>
      <c r="D1446" s="134" t="s">
        <v>1733</v>
      </c>
      <c r="E1446" s="49">
        <v>60752.38</v>
      </c>
    </row>
    <row r="1447" spans="1:5" x14ac:dyDescent="0.25">
      <c r="A1447" s="184">
        <f>MAX(A$3:A1446)+1</f>
        <v>409</v>
      </c>
      <c r="B1447" s="184" t="s">
        <v>1734</v>
      </c>
      <c r="C1447" s="64" t="s">
        <v>1648</v>
      </c>
      <c r="D1447" s="134" t="s">
        <v>1735</v>
      </c>
      <c r="E1447" s="49">
        <v>81883.47</v>
      </c>
    </row>
    <row r="1448" spans="1:5" x14ac:dyDescent="0.25">
      <c r="A1448" s="185"/>
      <c r="B1448" s="185"/>
      <c r="C1448" s="64" t="s">
        <v>9</v>
      </c>
      <c r="D1448" s="134" t="s">
        <v>1736</v>
      </c>
      <c r="E1448" s="49">
        <v>58053.54</v>
      </c>
    </row>
    <row r="1449" spans="1:5" x14ac:dyDescent="0.25">
      <c r="A1449" s="186"/>
      <c r="B1449" s="185"/>
      <c r="C1449" s="64" t="s">
        <v>9</v>
      </c>
      <c r="D1449" s="134" t="s">
        <v>1737</v>
      </c>
      <c r="E1449" s="49">
        <v>51868.02</v>
      </c>
    </row>
    <row r="1450" spans="1:5" x14ac:dyDescent="0.25">
      <c r="A1450" s="184">
        <f>MAX(A$3:A1449)+1</f>
        <v>410</v>
      </c>
      <c r="B1450" s="187" t="s">
        <v>1738</v>
      </c>
      <c r="C1450" s="64" t="s">
        <v>1</v>
      </c>
      <c r="D1450" s="134" t="s">
        <v>1739</v>
      </c>
      <c r="E1450" s="49">
        <v>80842.710000000006</v>
      </c>
    </row>
    <row r="1451" spans="1:5" x14ac:dyDescent="0.25">
      <c r="A1451" s="185"/>
      <c r="B1451" s="187"/>
      <c r="C1451" s="64" t="s">
        <v>3</v>
      </c>
      <c r="D1451" s="134" t="s">
        <v>1740</v>
      </c>
      <c r="E1451" s="49">
        <v>57415.87</v>
      </c>
    </row>
    <row r="1452" spans="1:5" x14ac:dyDescent="0.25">
      <c r="A1452" s="185"/>
      <c r="B1452" s="187"/>
      <c r="C1452" s="64" t="s">
        <v>3</v>
      </c>
      <c r="D1452" s="134" t="s">
        <v>1741</v>
      </c>
      <c r="E1452" s="49">
        <v>50406.87</v>
      </c>
    </row>
    <row r="1453" spans="1:5" x14ac:dyDescent="0.25">
      <c r="A1453" s="186"/>
      <c r="B1453" s="187"/>
      <c r="C1453" s="64" t="s">
        <v>3</v>
      </c>
      <c r="D1453" s="134" t="s">
        <v>1742</v>
      </c>
      <c r="E1453" s="49">
        <v>54034.879999999997</v>
      </c>
    </row>
    <row r="1454" spans="1:5" x14ac:dyDescent="0.25">
      <c r="A1454" s="189">
        <f>MAX(A$3:A1453)+1</f>
        <v>411</v>
      </c>
      <c r="B1454" s="167" t="s">
        <v>1743</v>
      </c>
      <c r="C1454" s="71" t="s">
        <v>1</v>
      </c>
      <c r="D1454" s="134" t="s">
        <v>1744</v>
      </c>
      <c r="E1454" s="16">
        <v>99683</v>
      </c>
    </row>
    <row r="1455" spans="1:5" x14ac:dyDescent="0.25">
      <c r="A1455" s="190"/>
      <c r="B1455" s="168"/>
      <c r="C1455" s="71" t="s">
        <v>3</v>
      </c>
      <c r="D1455" s="134" t="s">
        <v>1745</v>
      </c>
      <c r="E1455" s="16">
        <v>89211</v>
      </c>
    </row>
    <row r="1456" spans="1:5" x14ac:dyDescent="0.25">
      <c r="A1456" s="190"/>
      <c r="B1456" s="168"/>
      <c r="C1456" s="71" t="s">
        <v>3</v>
      </c>
      <c r="D1456" s="134" t="s">
        <v>1746</v>
      </c>
      <c r="E1456" s="16">
        <v>50391</v>
      </c>
    </row>
    <row r="1457" spans="1:5" x14ac:dyDescent="0.25">
      <c r="A1457" s="190"/>
      <c r="B1457" s="168"/>
      <c r="C1457" s="71" t="s">
        <v>3</v>
      </c>
      <c r="D1457" s="134" t="s">
        <v>1747</v>
      </c>
      <c r="E1457" s="16">
        <v>97042</v>
      </c>
    </row>
    <row r="1458" spans="1:5" x14ac:dyDescent="0.25">
      <c r="A1458" s="190"/>
      <c r="B1458" s="168"/>
      <c r="C1458" s="71" t="s">
        <v>3</v>
      </c>
      <c r="D1458" s="134" t="s">
        <v>1748</v>
      </c>
      <c r="E1458" s="16">
        <v>69810</v>
      </c>
    </row>
    <row r="1459" spans="1:5" x14ac:dyDescent="0.25">
      <c r="A1459" s="190"/>
      <c r="B1459" s="168"/>
      <c r="C1459" s="71" t="s">
        <v>3</v>
      </c>
      <c r="D1459" s="134" t="s">
        <v>2668</v>
      </c>
      <c r="E1459" s="16">
        <v>64719</v>
      </c>
    </row>
    <row r="1460" spans="1:5" x14ac:dyDescent="0.25">
      <c r="A1460" s="190"/>
      <c r="B1460" s="168"/>
      <c r="C1460" s="71" t="s">
        <v>3</v>
      </c>
      <c r="D1460" s="134" t="s">
        <v>1749</v>
      </c>
      <c r="E1460" s="16">
        <v>76110</v>
      </c>
    </row>
    <row r="1461" spans="1:5" x14ac:dyDescent="0.25">
      <c r="A1461" s="191"/>
      <c r="B1461" s="169"/>
      <c r="C1461" s="71" t="s">
        <v>4</v>
      </c>
      <c r="D1461" s="134" t="s">
        <v>1750</v>
      </c>
      <c r="E1461" s="16">
        <v>72267</v>
      </c>
    </row>
    <row r="1462" spans="1:5" x14ac:dyDescent="0.25">
      <c r="A1462" s="192">
        <f>MAX(A$3:A1461)+1</f>
        <v>412</v>
      </c>
      <c r="B1462" s="171" t="s">
        <v>1751</v>
      </c>
      <c r="C1462" s="69" t="s">
        <v>1</v>
      </c>
      <c r="D1462" s="134" t="s">
        <v>1752</v>
      </c>
      <c r="E1462" s="72">
        <v>116671.57</v>
      </c>
    </row>
    <row r="1463" spans="1:5" x14ac:dyDescent="0.25">
      <c r="A1463" s="193"/>
      <c r="B1463" s="172"/>
      <c r="C1463" s="69" t="s">
        <v>3</v>
      </c>
      <c r="D1463" s="134" t="s">
        <v>2669</v>
      </c>
      <c r="E1463" s="72">
        <v>70637.98</v>
      </c>
    </row>
    <row r="1464" spans="1:5" x14ac:dyDescent="0.25">
      <c r="A1464" s="193"/>
      <c r="B1464" s="172"/>
      <c r="C1464" s="69" t="s">
        <v>3</v>
      </c>
      <c r="D1464" s="134" t="s">
        <v>1753</v>
      </c>
      <c r="E1464" s="72">
        <v>68212.479999999996</v>
      </c>
    </row>
    <row r="1465" spans="1:5" x14ac:dyDescent="0.25">
      <c r="A1465" s="193"/>
      <c r="B1465" s="172"/>
      <c r="C1465" s="69" t="s">
        <v>3</v>
      </c>
      <c r="D1465" s="134" t="s">
        <v>1754</v>
      </c>
      <c r="E1465" s="72">
        <v>72696.33</v>
      </c>
    </row>
    <row r="1466" spans="1:5" x14ac:dyDescent="0.25">
      <c r="A1466" s="194"/>
      <c r="B1466" s="173"/>
      <c r="C1466" s="69" t="s">
        <v>4</v>
      </c>
      <c r="D1466" s="134" t="s">
        <v>1755</v>
      </c>
      <c r="E1466" s="72">
        <v>75570.14</v>
      </c>
    </row>
    <row r="1467" spans="1:5" x14ac:dyDescent="0.25">
      <c r="A1467" s="189">
        <f>MAX(A$3:A1466)+1</f>
        <v>413</v>
      </c>
      <c r="B1467" s="168" t="s">
        <v>1756</v>
      </c>
      <c r="C1467" s="71" t="s">
        <v>1</v>
      </c>
      <c r="D1467" s="134" t="s">
        <v>1757</v>
      </c>
      <c r="E1467" s="50">
        <f>ROUND(383030.7/4.8,2)</f>
        <v>79798.06</v>
      </c>
    </row>
    <row r="1468" spans="1:5" x14ac:dyDescent="0.25">
      <c r="A1468" s="190"/>
      <c r="B1468" s="168"/>
      <c r="C1468" s="71" t="s">
        <v>3</v>
      </c>
      <c r="D1468" s="134" t="s">
        <v>1758</v>
      </c>
      <c r="E1468" s="50">
        <f>ROUND(791477.31/12,2)</f>
        <v>65956.44</v>
      </c>
    </row>
    <row r="1469" spans="1:5" x14ac:dyDescent="0.25">
      <c r="A1469" s="190"/>
      <c r="B1469" s="168"/>
      <c r="C1469" s="71" t="s">
        <v>3</v>
      </c>
      <c r="D1469" s="134" t="s">
        <v>1759</v>
      </c>
      <c r="E1469" s="50">
        <f>ROUND(812337.22/12,2)</f>
        <v>67694.77</v>
      </c>
    </row>
    <row r="1470" spans="1:5" x14ac:dyDescent="0.25">
      <c r="A1470" s="190"/>
      <c r="B1470" s="168"/>
      <c r="C1470" s="71" t="s">
        <v>3</v>
      </c>
      <c r="D1470" s="134" t="s">
        <v>1760</v>
      </c>
      <c r="E1470" s="50">
        <f>ROUND(880896.99/12,2)</f>
        <v>73408.08</v>
      </c>
    </row>
    <row r="1471" spans="1:5" x14ac:dyDescent="0.25">
      <c r="A1471" s="190"/>
      <c r="B1471" s="168"/>
      <c r="C1471" s="71" t="s">
        <v>3</v>
      </c>
      <c r="D1471" s="134" t="s">
        <v>1761</v>
      </c>
      <c r="E1471" s="50">
        <f>ROUND(756258.45/12,2)</f>
        <v>63021.54</v>
      </c>
    </row>
    <row r="1472" spans="1:5" x14ac:dyDescent="0.25">
      <c r="A1472" s="191"/>
      <c r="B1472" s="169"/>
      <c r="C1472" s="71" t="s">
        <v>4</v>
      </c>
      <c r="D1472" s="134" t="s">
        <v>1762</v>
      </c>
      <c r="E1472" s="50">
        <f>ROUND(850934.45/11,2)</f>
        <v>77357.679999999993</v>
      </c>
    </row>
    <row r="1473" spans="1:5" x14ac:dyDescent="0.25">
      <c r="A1473" s="171">
        <f>MAX(A$3:A1472)+1</f>
        <v>414</v>
      </c>
      <c r="B1473" s="171" t="s">
        <v>1763</v>
      </c>
      <c r="C1473" s="71" t="s">
        <v>3</v>
      </c>
      <c r="D1473" s="134" t="s">
        <v>1764</v>
      </c>
      <c r="E1473" s="16">
        <v>47199.86</v>
      </c>
    </row>
    <row r="1474" spans="1:5" x14ac:dyDescent="0.25">
      <c r="A1474" s="172"/>
      <c r="B1474" s="172"/>
      <c r="C1474" s="71" t="s">
        <v>3</v>
      </c>
      <c r="D1474" s="134" t="s">
        <v>1765</v>
      </c>
      <c r="E1474" s="16">
        <v>79857.3</v>
      </c>
    </row>
    <row r="1475" spans="1:5" x14ac:dyDescent="0.25">
      <c r="A1475" s="172"/>
      <c r="B1475" s="172"/>
      <c r="C1475" s="71" t="s">
        <v>3</v>
      </c>
      <c r="D1475" s="134" t="s">
        <v>1766</v>
      </c>
      <c r="E1475" s="16">
        <v>75623.199999999997</v>
      </c>
    </row>
    <row r="1476" spans="1:5" x14ac:dyDescent="0.25">
      <c r="A1476" s="172"/>
      <c r="B1476" s="172"/>
      <c r="C1476" s="71" t="s">
        <v>3</v>
      </c>
      <c r="D1476" s="134" t="s">
        <v>1767</v>
      </c>
      <c r="E1476" s="16">
        <v>101583.51</v>
      </c>
    </row>
    <row r="1477" spans="1:5" x14ac:dyDescent="0.25">
      <c r="A1477" s="172"/>
      <c r="B1477" s="172"/>
      <c r="C1477" s="71" t="s">
        <v>3</v>
      </c>
      <c r="D1477" s="134" t="s">
        <v>1768</v>
      </c>
      <c r="E1477" s="16">
        <v>94881.59</v>
      </c>
    </row>
    <row r="1478" spans="1:5" x14ac:dyDescent="0.25">
      <c r="A1478" s="173"/>
      <c r="B1478" s="172"/>
      <c r="C1478" s="71" t="s">
        <v>4</v>
      </c>
      <c r="D1478" s="134" t="s">
        <v>1769</v>
      </c>
      <c r="E1478" s="16">
        <v>94881.59</v>
      </c>
    </row>
    <row r="1479" spans="1:5" x14ac:dyDescent="0.25">
      <c r="A1479" s="192">
        <f>MAX(A$3:A1478)+1</f>
        <v>415</v>
      </c>
      <c r="B1479" s="171" t="s">
        <v>1770</v>
      </c>
      <c r="C1479" s="69" t="s">
        <v>1</v>
      </c>
      <c r="D1479" s="134" t="s">
        <v>1771</v>
      </c>
      <c r="E1479" s="72">
        <v>93518.48</v>
      </c>
    </row>
    <row r="1480" spans="1:5" x14ac:dyDescent="0.25">
      <c r="A1480" s="193"/>
      <c r="B1480" s="172"/>
      <c r="C1480" s="69" t="s">
        <v>3</v>
      </c>
      <c r="D1480" s="134" t="s">
        <v>1772</v>
      </c>
      <c r="E1480" s="72">
        <v>90220.12</v>
      </c>
    </row>
    <row r="1481" spans="1:5" x14ac:dyDescent="0.25">
      <c r="A1481" s="193"/>
      <c r="B1481" s="172"/>
      <c r="C1481" s="69" t="s">
        <v>3</v>
      </c>
      <c r="D1481" s="134" t="s">
        <v>1773</v>
      </c>
      <c r="E1481" s="72">
        <v>87072.36</v>
      </c>
    </row>
    <row r="1482" spans="1:5" x14ac:dyDescent="0.25">
      <c r="A1482" s="193"/>
      <c r="B1482" s="172"/>
      <c r="C1482" s="69" t="s">
        <v>3</v>
      </c>
      <c r="D1482" s="134" t="s">
        <v>1774</v>
      </c>
      <c r="E1482" s="72">
        <v>47086.12</v>
      </c>
    </row>
    <row r="1483" spans="1:5" x14ac:dyDescent="0.25">
      <c r="A1483" s="193"/>
      <c r="B1483" s="172"/>
      <c r="C1483" s="69" t="s">
        <v>3</v>
      </c>
      <c r="D1483" s="134" t="s">
        <v>1775</v>
      </c>
      <c r="E1483" s="72">
        <v>58531.17</v>
      </c>
    </row>
    <row r="1484" spans="1:5" x14ac:dyDescent="0.25">
      <c r="A1484" s="193"/>
      <c r="B1484" s="172"/>
      <c r="C1484" s="69" t="s">
        <v>3</v>
      </c>
      <c r="D1484" s="134" t="s">
        <v>1776</v>
      </c>
      <c r="E1484" s="72">
        <v>83534.039999999994</v>
      </c>
    </row>
    <row r="1485" spans="1:5" x14ac:dyDescent="0.25">
      <c r="A1485" s="194"/>
      <c r="B1485" s="173"/>
      <c r="C1485" s="69" t="s">
        <v>4</v>
      </c>
      <c r="D1485" s="134" t="s">
        <v>1777</v>
      </c>
      <c r="E1485" s="72">
        <v>71809.460000000006</v>
      </c>
    </row>
    <row r="1486" spans="1:5" x14ac:dyDescent="0.25">
      <c r="A1486" s="189">
        <f>MAX(A$3:A1485)+1</f>
        <v>416</v>
      </c>
      <c r="B1486" s="168" t="s">
        <v>1778</v>
      </c>
      <c r="C1486" s="69" t="s">
        <v>1</v>
      </c>
      <c r="D1486" s="134" t="s">
        <v>1779</v>
      </c>
      <c r="E1486" s="16">
        <v>92695.039999999994</v>
      </c>
    </row>
    <row r="1487" spans="1:5" x14ac:dyDescent="0.25">
      <c r="A1487" s="190"/>
      <c r="B1487" s="168"/>
      <c r="C1487" s="69" t="s">
        <v>3</v>
      </c>
      <c r="D1487" s="134" t="s">
        <v>1780</v>
      </c>
      <c r="E1487" s="16">
        <v>75031.89</v>
      </c>
    </row>
    <row r="1488" spans="1:5" x14ac:dyDescent="0.25">
      <c r="A1488" s="190"/>
      <c r="B1488" s="168"/>
      <c r="C1488" s="69" t="s">
        <v>3</v>
      </c>
      <c r="D1488" s="134" t="s">
        <v>1781</v>
      </c>
      <c r="E1488" s="16">
        <v>70754.73</v>
      </c>
    </row>
    <row r="1489" spans="1:5" x14ac:dyDescent="0.25">
      <c r="A1489" s="190"/>
      <c r="B1489" s="168"/>
      <c r="C1489" s="69" t="s">
        <v>3</v>
      </c>
      <c r="D1489" s="134" t="s">
        <v>1782</v>
      </c>
      <c r="E1489" s="16">
        <v>69441.91</v>
      </c>
    </row>
    <row r="1490" spans="1:5" x14ac:dyDescent="0.25">
      <c r="A1490" s="190"/>
      <c r="B1490" s="168"/>
      <c r="C1490" s="69" t="s">
        <v>3</v>
      </c>
      <c r="D1490" s="134" t="s">
        <v>1783</v>
      </c>
      <c r="E1490" s="16">
        <v>65057.88</v>
      </c>
    </row>
    <row r="1491" spans="1:5" x14ac:dyDescent="0.25">
      <c r="A1491" s="190"/>
      <c r="B1491" s="168"/>
      <c r="C1491" s="69" t="s">
        <v>3</v>
      </c>
      <c r="D1491" s="134" t="s">
        <v>1784</v>
      </c>
      <c r="E1491" s="16">
        <v>58372.74</v>
      </c>
    </row>
    <row r="1492" spans="1:5" x14ac:dyDescent="0.25">
      <c r="A1492" s="190"/>
      <c r="B1492" s="168"/>
      <c r="C1492" s="69" t="s">
        <v>3</v>
      </c>
      <c r="D1492" s="134" t="s">
        <v>1785</v>
      </c>
      <c r="E1492" s="16">
        <v>39880.370000000003</v>
      </c>
    </row>
    <row r="1493" spans="1:5" x14ac:dyDescent="0.25">
      <c r="A1493" s="190"/>
      <c r="B1493" s="168"/>
      <c r="C1493" s="69" t="s">
        <v>3</v>
      </c>
      <c r="D1493" s="134" t="s">
        <v>1786</v>
      </c>
      <c r="E1493" s="16">
        <f>654908.87/11</f>
        <v>59537.17</v>
      </c>
    </row>
    <row r="1494" spans="1:5" x14ac:dyDescent="0.25">
      <c r="A1494" s="191"/>
      <c r="B1494" s="169"/>
      <c r="C1494" s="69" t="s">
        <v>4</v>
      </c>
      <c r="D1494" s="134" t="s">
        <v>1787</v>
      </c>
      <c r="E1494" s="16">
        <v>58359.46</v>
      </c>
    </row>
    <row r="1495" spans="1:5" x14ac:dyDescent="0.25">
      <c r="A1495" s="192">
        <f>MAX(A$3:A1494)+1</f>
        <v>417</v>
      </c>
      <c r="B1495" s="171" t="s">
        <v>1788</v>
      </c>
      <c r="C1495" s="69" t="s">
        <v>1</v>
      </c>
      <c r="D1495" s="134" t="s">
        <v>1789</v>
      </c>
      <c r="E1495" s="72">
        <v>89517.73</v>
      </c>
    </row>
    <row r="1496" spans="1:5" x14ac:dyDescent="0.25">
      <c r="A1496" s="193"/>
      <c r="B1496" s="172"/>
      <c r="C1496" s="69" t="s">
        <v>3</v>
      </c>
      <c r="D1496" s="134" t="s">
        <v>1790</v>
      </c>
      <c r="E1496" s="72">
        <v>71601.69</v>
      </c>
    </row>
    <row r="1497" spans="1:5" x14ac:dyDescent="0.25">
      <c r="A1497" s="193"/>
      <c r="B1497" s="172"/>
      <c r="C1497" s="69" t="s">
        <v>3</v>
      </c>
      <c r="D1497" s="134" t="s">
        <v>1791</v>
      </c>
      <c r="E1497" s="72">
        <v>74786.990000000005</v>
      </c>
    </row>
    <row r="1498" spans="1:5" x14ac:dyDescent="0.25">
      <c r="A1498" s="193"/>
      <c r="B1498" s="172"/>
      <c r="C1498" s="69" t="s">
        <v>3</v>
      </c>
      <c r="D1498" s="134" t="s">
        <v>1792</v>
      </c>
      <c r="E1498" s="72">
        <v>59095.34</v>
      </c>
    </row>
    <row r="1499" spans="1:5" x14ac:dyDescent="0.25">
      <c r="A1499" s="193"/>
      <c r="B1499" s="172"/>
      <c r="C1499" s="69" t="s">
        <v>3</v>
      </c>
      <c r="D1499" s="134" t="s">
        <v>1793</v>
      </c>
      <c r="E1499" s="72">
        <v>57435.33</v>
      </c>
    </row>
    <row r="1500" spans="1:5" x14ac:dyDescent="0.25">
      <c r="A1500" s="193"/>
      <c r="B1500" s="172"/>
      <c r="C1500" s="69" t="s">
        <v>3</v>
      </c>
      <c r="D1500" s="134" t="s">
        <v>1794</v>
      </c>
      <c r="E1500" s="72">
        <v>73621.16</v>
      </c>
    </row>
    <row r="1501" spans="1:5" x14ac:dyDescent="0.25">
      <c r="A1501" s="193"/>
      <c r="B1501" s="172"/>
      <c r="C1501" s="69" t="s">
        <v>3</v>
      </c>
      <c r="D1501" s="134" t="s">
        <v>1795</v>
      </c>
      <c r="E1501" s="72">
        <v>48685.67</v>
      </c>
    </row>
    <row r="1502" spans="1:5" x14ac:dyDescent="0.25">
      <c r="A1502" s="194"/>
      <c r="B1502" s="173"/>
      <c r="C1502" s="69" t="s">
        <v>4</v>
      </c>
      <c r="D1502" s="134" t="s">
        <v>1796</v>
      </c>
      <c r="E1502" s="72">
        <v>65708.63</v>
      </c>
    </row>
    <row r="1503" spans="1:5" x14ac:dyDescent="0.25">
      <c r="A1503" s="192">
        <f>MAX(A$3:A1502)+1</f>
        <v>418</v>
      </c>
      <c r="B1503" s="171" t="s">
        <v>1797</v>
      </c>
      <c r="C1503" s="69" t="s">
        <v>1</v>
      </c>
      <c r="D1503" s="134" t="s">
        <v>1798</v>
      </c>
      <c r="E1503" s="72">
        <v>105075.41</v>
      </c>
    </row>
    <row r="1504" spans="1:5" x14ac:dyDescent="0.25">
      <c r="A1504" s="193"/>
      <c r="B1504" s="172"/>
      <c r="C1504" s="69" t="s">
        <v>3</v>
      </c>
      <c r="D1504" s="134" t="s">
        <v>1799</v>
      </c>
      <c r="E1504" s="72">
        <v>90911.39</v>
      </c>
    </row>
    <row r="1505" spans="1:5" x14ac:dyDescent="0.25">
      <c r="A1505" s="193"/>
      <c r="B1505" s="172"/>
      <c r="C1505" s="69" t="s">
        <v>3</v>
      </c>
      <c r="D1505" s="134" t="s">
        <v>1800</v>
      </c>
      <c r="E1505" s="72">
        <v>62343.46</v>
      </c>
    </row>
    <row r="1506" spans="1:5" x14ac:dyDescent="0.25">
      <c r="A1506" s="193"/>
      <c r="B1506" s="172"/>
      <c r="C1506" s="69" t="s">
        <v>3</v>
      </c>
      <c r="D1506" s="134" t="s">
        <v>1801</v>
      </c>
      <c r="E1506" s="72">
        <v>66878.86</v>
      </c>
    </row>
    <row r="1507" spans="1:5" x14ac:dyDescent="0.25">
      <c r="A1507" s="193"/>
      <c r="B1507" s="172"/>
      <c r="C1507" s="69" t="s">
        <v>3</v>
      </c>
      <c r="D1507" s="134" t="s">
        <v>1802</v>
      </c>
      <c r="E1507" s="72">
        <v>67543.679999999993</v>
      </c>
    </row>
    <row r="1508" spans="1:5" x14ac:dyDescent="0.25">
      <c r="A1508" s="193"/>
      <c r="B1508" s="172"/>
      <c r="C1508" s="69" t="s">
        <v>3</v>
      </c>
      <c r="D1508" s="134" t="s">
        <v>1803</v>
      </c>
      <c r="E1508" s="72">
        <v>50098.879999999997</v>
      </c>
    </row>
    <row r="1509" spans="1:5" x14ac:dyDescent="0.25">
      <c r="A1509" s="193"/>
      <c r="B1509" s="172"/>
      <c r="C1509" s="69" t="s">
        <v>3</v>
      </c>
      <c r="D1509" s="134" t="s">
        <v>1804</v>
      </c>
      <c r="E1509" s="72">
        <v>37174.22</v>
      </c>
    </row>
    <row r="1510" spans="1:5" x14ac:dyDescent="0.25">
      <c r="A1510" s="194"/>
      <c r="B1510" s="173"/>
      <c r="C1510" s="69" t="s">
        <v>4</v>
      </c>
      <c r="D1510" s="134" t="s">
        <v>1805</v>
      </c>
      <c r="E1510" s="72">
        <v>72677.009999999995</v>
      </c>
    </row>
    <row r="1511" spans="1:5" x14ac:dyDescent="0.25">
      <c r="A1511" s="189">
        <f>MAX(A$3:A1510)+1</f>
        <v>419</v>
      </c>
      <c r="B1511" s="167" t="s">
        <v>1806</v>
      </c>
      <c r="C1511" s="71" t="s">
        <v>1</v>
      </c>
      <c r="D1511" s="134" t="s">
        <v>1807</v>
      </c>
      <c r="E1511" s="16">
        <v>95472.95</v>
      </c>
    </row>
    <row r="1512" spans="1:5" x14ac:dyDescent="0.25">
      <c r="A1512" s="190"/>
      <c r="B1512" s="168"/>
      <c r="C1512" s="71" t="s">
        <v>3</v>
      </c>
      <c r="D1512" s="134" t="s">
        <v>1808</v>
      </c>
      <c r="E1512" s="16">
        <v>48435.93</v>
      </c>
    </row>
    <row r="1513" spans="1:5" x14ac:dyDescent="0.25">
      <c r="A1513" s="190"/>
      <c r="B1513" s="168"/>
      <c r="C1513" s="71" t="s">
        <v>3</v>
      </c>
      <c r="D1513" s="134" t="s">
        <v>1809</v>
      </c>
      <c r="E1513" s="16">
        <v>63825.14</v>
      </c>
    </row>
    <row r="1514" spans="1:5" x14ac:dyDescent="0.25">
      <c r="A1514" s="190"/>
      <c r="B1514" s="168"/>
      <c r="C1514" s="71" t="s">
        <v>3</v>
      </c>
      <c r="D1514" s="134" t="s">
        <v>1810</v>
      </c>
      <c r="E1514" s="16">
        <v>64744.28</v>
      </c>
    </row>
    <row r="1515" spans="1:5" x14ac:dyDescent="0.25">
      <c r="A1515" s="190"/>
      <c r="B1515" s="168"/>
      <c r="C1515" s="71" t="s">
        <v>3</v>
      </c>
      <c r="D1515" s="134" t="s">
        <v>1811</v>
      </c>
      <c r="E1515" s="16">
        <v>55124.94</v>
      </c>
    </row>
    <row r="1516" spans="1:5" x14ac:dyDescent="0.25">
      <c r="A1516" s="191"/>
      <c r="B1516" s="169"/>
      <c r="C1516" s="71" t="s">
        <v>4</v>
      </c>
      <c r="D1516" s="134" t="s">
        <v>1812</v>
      </c>
      <c r="E1516" s="16">
        <v>63198.73</v>
      </c>
    </row>
    <row r="1517" spans="1:5" x14ac:dyDescent="0.25">
      <c r="A1517" s="189">
        <f>MAX(A$3:A1516)+1</f>
        <v>420</v>
      </c>
      <c r="B1517" s="167" t="s">
        <v>1813</v>
      </c>
      <c r="C1517" s="71" t="s">
        <v>1</v>
      </c>
      <c r="D1517" s="134" t="s">
        <v>1814</v>
      </c>
      <c r="E1517" s="16">
        <v>99144.35</v>
      </c>
    </row>
    <row r="1518" spans="1:5" x14ac:dyDescent="0.25">
      <c r="A1518" s="190"/>
      <c r="B1518" s="168"/>
      <c r="C1518" s="71" t="s">
        <v>3</v>
      </c>
      <c r="D1518" s="134" t="s">
        <v>1815</v>
      </c>
      <c r="E1518" s="16">
        <v>61362.68</v>
      </c>
    </row>
    <row r="1519" spans="1:5" x14ac:dyDescent="0.25">
      <c r="A1519" s="190"/>
      <c r="B1519" s="168"/>
      <c r="C1519" s="71" t="s">
        <v>3</v>
      </c>
      <c r="D1519" s="134" t="s">
        <v>1816</v>
      </c>
      <c r="E1519" s="16">
        <v>56858.73</v>
      </c>
    </row>
    <row r="1520" spans="1:5" x14ac:dyDescent="0.25">
      <c r="A1520" s="190"/>
      <c r="B1520" s="168"/>
      <c r="C1520" s="71" t="s">
        <v>3</v>
      </c>
      <c r="D1520" s="134" t="s">
        <v>1817</v>
      </c>
      <c r="E1520" s="16">
        <v>45991.85</v>
      </c>
    </row>
    <row r="1521" spans="1:5" x14ac:dyDescent="0.25">
      <c r="A1521" s="191"/>
      <c r="B1521" s="169"/>
      <c r="C1521" s="71" t="s">
        <v>4</v>
      </c>
      <c r="D1521" s="134" t="s">
        <v>1818</v>
      </c>
      <c r="E1521" s="16">
        <v>55988.49</v>
      </c>
    </row>
    <row r="1522" spans="1:5" x14ac:dyDescent="0.25">
      <c r="A1522" s="192">
        <f>MAX(A$3:A1521)+1</f>
        <v>421</v>
      </c>
      <c r="B1522" s="174" t="s">
        <v>1819</v>
      </c>
      <c r="C1522" s="71" t="s">
        <v>1</v>
      </c>
      <c r="D1522" s="134" t="s">
        <v>1820</v>
      </c>
      <c r="E1522" s="16">
        <v>101087.31</v>
      </c>
    </row>
    <row r="1523" spans="1:5" x14ac:dyDescent="0.25">
      <c r="A1523" s="193"/>
      <c r="B1523" s="174"/>
      <c r="C1523" s="71" t="s">
        <v>3</v>
      </c>
      <c r="D1523" s="134" t="s">
        <v>1821</v>
      </c>
      <c r="E1523" s="16">
        <v>92370.25</v>
      </c>
    </row>
    <row r="1524" spans="1:5" x14ac:dyDescent="0.25">
      <c r="A1524" s="193"/>
      <c r="B1524" s="174"/>
      <c r="C1524" s="71" t="s">
        <v>3</v>
      </c>
      <c r="D1524" s="134" t="s">
        <v>1822</v>
      </c>
      <c r="E1524" s="16">
        <v>90378.76</v>
      </c>
    </row>
    <row r="1525" spans="1:5" x14ac:dyDescent="0.25">
      <c r="A1525" s="193"/>
      <c r="B1525" s="174"/>
      <c r="C1525" s="71" t="s">
        <v>3</v>
      </c>
      <c r="D1525" s="134" t="s">
        <v>1823</v>
      </c>
      <c r="E1525" s="16">
        <v>67623.570000000007</v>
      </c>
    </row>
    <row r="1526" spans="1:5" x14ac:dyDescent="0.25">
      <c r="A1526" s="193"/>
      <c r="B1526" s="174"/>
      <c r="C1526" s="71" t="s">
        <v>3</v>
      </c>
      <c r="D1526" s="134" t="s">
        <v>1824</v>
      </c>
      <c r="E1526" s="16">
        <v>85308.4</v>
      </c>
    </row>
    <row r="1527" spans="1:5" x14ac:dyDescent="0.25">
      <c r="A1527" s="193"/>
      <c r="B1527" s="174"/>
      <c r="C1527" s="71" t="s">
        <v>3</v>
      </c>
      <c r="D1527" s="134" t="s">
        <v>1825</v>
      </c>
      <c r="E1527" s="16">
        <v>66743.97</v>
      </c>
    </row>
    <row r="1528" spans="1:5" x14ac:dyDescent="0.25">
      <c r="A1528" s="193"/>
      <c r="B1528" s="174"/>
      <c r="C1528" s="71" t="s">
        <v>3</v>
      </c>
      <c r="D1528" s="134" t="s">
        <v>1826</v>
      </c>
      <c r="E1528" s="16">
        <v>79046.11</v>
      </c>
    </row>
    <row r="1529" spans="1:5" x14ac:dyDescent="0.25">
      <c r="A1529" s="194"/>
      <c r="B1529" s="174"/>
      <c r="C1529" s="71" t="s">
        <v>4</v>
      </c>
      <c r="D1529" s="134" t="s">
        <v>1827</v>
      </c>
      <c r="E1529" s="16">
        <v>91700.96</v>
      </c>
    </row>
    <row r="1530" spans="1:5" x14ac:dyDescent="0.25">
      <c r="A1530" s="189">
        <f>MAX(A$3:A1529)+1</f>
        <v>422</v>
      </c>
      <c r="B1530" s="167" t="s">
        <v>1828</v>
      </c>
      <c r="C1530" s="71" t="s">
        <v>1</v>
      </c>
      <c r="D1530" s="134" t="s">
        <v>1829</v>
      </c>
      <c r="E1530" s="16">
        <v>101116.86</v>
      </c>
    </row>
    <row r="1531" spans="1:5" x14ac:dyDescent="0.25">
      <c r="A1531" s="190"/>
      <c r="B1531" s="168"/>
      <c r="C1531" s="71" t="s">
        <v>3</v>
      </c>
      <c r="D1531" s="134" t="s">
        <v>1830</v>
      </c>
      <c r="E1531" s="16">
        <v>77764.78</v>
      </c>
    </row>
    <row r="1532" spans="1:5" x14ac:dyDescent="0.25">
      <c r="A1532" s="190"/>
      <c r="B1532" s="168"/>
      <c r="C1532" s="71" t="s">
        <v>3</v>
      </c>
      <c r="D1532" s="134" t="s">
        <v>1831</v>
      </c>
      <c r="E1532" s="16">
        <v>73346.149999999994</v>
      </c>
    </row>
    <row r="1533" spans="1:5" x14ac:dyDescent="0.25">
      <c r="A1533" s="190"/>
      <c r="B1533" s="168"/>
      <c r="C1533" s="71" t="s">
        <v>3</v>
      </c>
      <c r="D1533" s="134" t="s">
        <v>1832</v>
      </c>
      <c r="E1533" s="16">
        <v>60374.99</v>
      </c>
    </row>
    <row r="1534" spans="1:5" x14ac:dyDescent="0.25">
      <c r="A1534" s="190"/>
      <c r="B1534" s="168"/>
      <c r="C1534" s="71" t="s">
        <v>3</v>
      </c>
      <c r="D1534" s="134" t="s">
        <v>1833</v>
      </c>
      <c r="E1534" s="16">
        <v>71943.53</v>
      </c>
    </row>
    <row r="1535" spans="1:5" x14ac:dyDescent="0.25">
      <c r="A1535" s="190"/>
      <c r="B1535" s="168"/>
      <c r="C1535" s="71" t="s">
        <v>3</v>
      </c>
      <c r="D1535" s="134" t="s">
        <v>1834</v>
      </c>
      <c r="E1535" s="16">
        <v>54465</v>
      </c>
    </row>
    <row r="1536" spans="1:5" x14ac:dyDescent="0.25">
      <c r="A1536" s="191"/>
      <c r="B1536" s="169"/>
      <c r="C1536" s="71" t="s">
        <v>4</v>
      </c>
      <c r="D1536" s="134" t="s">
        <v>1835</v>
      </c>
      <c r="E1536" s="16">
        <v>62340.75</v>
      </c>
    </row>
    <row r="1537" spans="1:5" x14ac:dyDescent="0.25">
      <c r="A1537" s="189">
        <f>MAX(A$3:A1536)+1</f>
        <v>423</v>
      </c>
      <c r="B1537" s="167" t="s">
        <v>1836</v>
      </c>
      <c r="C1537" s="69" t="s">
        <v>1</v>
      </c>
      <c r="D1537" s="134" t="s">
        <v>1837</v>
      </c>
      <c r="E1537" s="72">
        <v>91689.600000000006</v>
      </c>
    </row>
    <row r="1538" spans="1:5" x14ac:dyDescent="0.25">
      <c r="A1538" s="190"/>
      <c r="B1538" s="168"/>
      <c r="C1538" s="69" t="s">
        <v>3</v>
      </c>
      <c r="D1538" s="134" t="s">
        <v>1838</v>
      </c>
      <c r="E1538" s="72">
        <v>76645.350000000006</v>
      </c>
    </row>
    <row r="1539" spans="1:5" x14ac:dyDescent="0.25">
      <c r="A1539" s="190"/>
      <c r="B1539" s="168"/>
      <c r="C1539" s="69" t="s">
        <v>3</v>
      </c>
      <c r="D1539" s="134" t="s">
        <v>1839</v>
      </c>
      <c r="E1539" s="72">
        <v>82343.89</v>
      </c>
    </row>
    <row r="1540" spans="1:5" x14ac:dyDescent="0.25">
      <c r="A1540" s="190"/>
      <c r="B1540" s="168"/>
      <c r="C1540" s="69" t="s">
        <v>3</v>
      </c>
      <c r="D1540" s="134" t="s">
        <v>1840</v>
      </c>
      <c r="E1540" s="72">
        <v>78675.149999999994</v>
      </c>
    </row>
    <row r="1541" spans="1:5" x14ac:dyDescent="0.25">
      <c r="A1541" s="191"/>
      <c r="B1541" s="169"/>
      <c r="C1541" s="69" t="s">
        <v>4</v>
      </c>
      <c r="D1541" s="134" t="s">
        <v>1841</v>
      </c>
      <c r="E1541" s="72">
        <v>84261.440000000002</v>
      </c>
    </row>
    <row r="1542" spans="1:5" x14ac:dyDescent="0.25">
      <c r="A1542" s="189">
        <f>MAX(A$3:A1541)+1</f>
        <v>424</v>
      </c>
      <c r="B1542" s="167" t="s">
        <v>1842</v>
      </c>
      <c r="C1542" s="71" t="s">
        <v>3</v>
      </c>
      <c r="D1542" s="134" t="s">
        <v>1843</v>
      </c>
      <c r="E1542" s="16">
        <v>67491.850000000006</v>
      </c>
    </row>
    <row r="1543" spans="1:5" x14ac:dyDescent="0.25">
      <c r="A1543" s="190"/>
      <c r="B1543" s="168"/>
      <c r="C1543" s="71" t="s">
        <v>3</v>
      </c>
      <c r="D1543" s="134" t="s">
        <v>1844</v>
      </c>
      <c r="E1543" s="16">
        <v>74654.14</v>
      </c>
    </row>
    <row r="1544" spans="1:5" x14ac:dyDescent="0.25">
      <c r="A1544" s="190"/>
      <c r="B1544" s="168"/>
      <c r="C1544" s="71" t="s">
        <v>3</v>
      </c>
      <c r="D1544" s="134" t="s">
        <v>1845</v>
      </c>
      <c r="E1544" s="16">
        <v>66676.72</v>
      </c>
    </row>
    <row r="1545" spans="1:5" x14ac:dyDescent="0.25">
      <c r="A1545" s="190"/>
      <c r="B1545" s="168"/>
      <c r="C1545" s="71" t="s">
        <v>3</v>
      </c>
      <c r="D1545" s="134" t="s">
        <v>1846</v>
      </c>
      <c r="E1545" s="16">
        <v>52128.72</v>
      </c>
    </row>
    <row r="1546" spans="1:5" x14ac:dyDescent="0.25">
      <c r="A1546" s="191"/>
      <c r="B1546" s="168"/>
      <c r="C1546" s="71" t="s">
        <v>4</v>
      </c>
      <c r="D1546" s="134" t="s">
        <v>1847</v>
      </c>
      <c r="E1546" s="16">
        <v>66624.33</v>
      </c>
    </row>
    <row r="1547" spans="1:5" x14ac:dyDescent="0.25">
      <c r="A1547" s="192">
        <f>MAX(A$3:A1546)+1</f>
        <v>425</v>
      </c>
      <c r="B1547" s="171" t="s">
        <v>1848</v>
      </c>
      <c r="C1547" s="69" t="s">
        <v>1</v>
      </c>
      <c r="D1547" s="134" t="s">
        <v>1849</v>
      </c>
      <c r="E1547" s="72">
        <f>1326205.39/12</f>
        <v>110517.11583333333</v>
      </c>
    </row>
    <row r="1548" spans="1:5" x14ac:dyDescent="0.25">
      <c r="A1548" s="193"/>
      <c r="B1548" s="172"/>
      <c r="C1548" s="69" t="s">
        <v>4</v>
      </c>
      <c r="D1548" s="134" t="s">
        <v>1850</v>
      </c>
      <c r="E1548" s="72">
        <f>888240.32/12</f>
        <v>74020.026666666658</v>
      </c>
    </row>
    <row r="1549" spans="1:5" x14ac:dyDescent="0.25">
      <c r="A1549" s="193"/>
      <c r="B1549" s="172"/>
      <c r="C1549" s="69" t="s">
        <v>3</v>
      </c>
      <c r="D1549" s="134" t="s">
        <v>1851</v>
      </c>
      <c r="E1549" s="72">
        <f>934608.5/12</f>
        <v>77884.041666666672</v>
      </c>
    </row>
    <row r="1550" spans="1:5" x14ac:dyDescent="0.25">
      <c r="A1550" s="193"/>
      <c r="B1550" s="172"/>
      <c r="C1550" s="69" t="s">
        <v>3</v>
      </c>
      <c r="D1550" s="134" t="s">
        <v>1852</v>
      </c>
      <c r="E1550" s="72">
        <f>957801.54/12</f>
        <v>79816.794999999998</v>
      </c>
    </row>
    <row r="1551" spans="1:5" x14ac:dyDescent="0.25">
      <c r="A1551" s="194"/>
      <c r="B1551" s="173"/>
      <c r="C1551" s="69" t="s">
        <v>3</v>
      </c>
      <c r="D1551" s="134" t="s">
        <v>1853</v>
      </c>
      <c r="E1551" s="72">
        <f>326097.62/5</f>
        <v>65219.523999999998</v>
      </c>
    </row>
    <row r="1552" spans="1:5" x14ac:dyDescent="0.25">
      <c r="A1552" s="192">
        <f>MAX(A$3:A1551)+1</f>
        <v>426</v>
      </c>
      <c r="B1552" s="171" t="s">
        <v>1854</v>
      </c>
      <c r="C1552" s="71" t="s">
        <v>1</v>
      </c>
      <c r="D1552" s="134" t="s">
        <v>1855</v>
      </c>
      <c r="E1552" s="16">
        <v>110836.22</v>
      </c>
    </row>
    <row r="1553" spans="1:5" x14ac:dyDescent="0.25">
      <c r="A1553" s="193"/>
      <c r="B1553" s="172"/>
      <c r="C1553" s="71" t="s">
        <v>3</v>
      </c>
      <c r="D1553" s="134" t="s">
        <v>1856</v>
      </c>
      <c r="E1553" s="16">
        <v>86221.92</v>
      </c>
    </row>
    <row r="1554" spans="1:5" x14ac:dyDescent="0.25">
      <c r="A1554" s="193"/>
      <c r="B1554" s="172"/>
      <c r="C1554" s="71" t="s">
        <v>3</v>
      </c>
      <c r="D1554" s="134" t="s">
        <v>1857</v>
      </c>
      <c r="E1554" s="16">
        <v>83105.710000000006</v>
      </c>
    </row>
    <row r="1555" spans="1:5" x14ac:dyDescent="0.25">
      <c r="A1555" s="193"/>
      <c r="B1555" s="172"/>
      <c r="C1555" s="71" t="s">
        <v>3</v>
      </c>
      <c r="D1555" s="134" t="s">
        <v>1858</v>
      </c>
      <c r="E1555" s="16">
        <v>78024.25</v>
      </c>
    </row>
    <row r="1556" spans="1:5" x14ac:dyDescent="0.25">
      <c r="A1556" s="193"/>
      <c r="B1556" s="172"/>
      <c r="C1556" s="71" t="s">
        <v>3</v>
      </c>
      <c r="D1556" s="134" t="s">
        <v>1859</v>
      </c>
      <c r="E1556" s="16">
        <v>76144.03</v>
      </c>
    </row>
    <row r="1557" spans="1:5" x14ac:dyDescent="0.25">
      <c r="A1557" s="193"/>
      <c r="B1557" s="172"/>
      <c r="C1557" s="71" t="s">
        <v>3</v>
      </c>
      <c r="D1557" s="134" t="s">
        <v>1860</v>
      </c>
      <c r="E1557" s="16">
        <v>70126.98</v>
      </c>
    </row>
    <row r="1558" spans="1:5" x14ac:dyDescent="0.25">
      <c r="A1558" s="193"/>
      <c r="B1558" s="172"/>
      <c r="C1558" s="71" t="s">
        <v>3</v>
      </c>
      <c r="D1558" s="134" t="s">
        <v>1861</v>
      </c>
      <c r="E1558" s="16">
        <v>84309.38</v>
      </c>
    </row>
    <row r="1559" spans="1:5" x14ac:dyDescent="0.25">
      <c r="A1559" s="194"/>
      <c r="B1559" s="173"/>
      <c r="C1559" s="71" t="s">
        <v>4</v>
      </c>
      <c r="D1559" s="134" t="s">
        <v>1862</v>
      </c>
      <c r="E1559" s="16">
        <v>82574.03</v>
      </c>
    </row>
    <row r="1560" spans="1:5" x14ac:dyDescent="0.25">
      <c r="A1560" s="189">
        <f>MAX(A$3:A1559)+1</f>
        <v>427</v>
      </c>
      <c r="B1560" s="170" t="s">
        <v>1863</v>
      </c>
      <c r="C1560" s="71" t="s">
        <v>1</v>
      </c>
      <c r="D1560" s="134" t="s">
        <v>1864</v>
      </c>
      <c r="E1560" s="16">
        <v>119627.22</v>
      </c>
    </row>
    <row r="1561" spans="1:5" x14ac:dyDescent="0.25">
      <c r="A1561" s="190"/>
      <c r="B1561" s="170"/>
      <c r="C1561" s="71" t="s">
        <v>3</v>
      </c>
      <c r="D1561" s="134" t="s">
        <v>1865</v>
      </c>
      <c r="E1561" s="16">
        <v>77122.94</v>
      </c>
    </row>
    <row r="1562" spans="1:5" x14ac:dyDescent="0.25">
      <c r="A1562" s="190"/>
      <c r="B1562" s="170"/>
      <c r="C1562" s="71" t="s">
        <v>3</v>
      </c>
      <c r="D1562" s="134" t="s">
        <v>1866</v>
      </c>
      <c r="E1562" s="16">
        <v>56634.91</v>
      </c>
    </row>
    <row r="1563" spans="1:5" x14ac:dyDescent="0.25">
      <c r="A1563" s="190"/>
      <c r="B1563" s="170"/>
      <c r="C1563" s="71" t="s">
        <v>3</v>
      </c>
      <c r="D1563" s="134" t="s">
        <v>1867</v>
      </c>
      <c r="E1563" s="16">
        <v>61069.65</v>
      </c>
    </row>
    <row r="1564" spans="1:5" x14ac:dyDescent="0.25">
      <c r="A1564" s="190"/>
      <c r="B1564" s="170"/>
      <c r="C1564" s="66" t="s">
        <v>3</v>
      </c>
      <c r="D1564" s="93" t="s">
        <v>1868</v>
      </c>
      <c r="E1564" s="51">
        <v>79530.820000000007</v>
      </c>
    </row>
    <row r="1565" spans="1:5" x14ac:dyDescent="0.25">
      <c r="A1565" s="190"/>
      <c r="B1565" s="170"/>
      <c r="C1565" s="71" t="s">
        <v>3</v>
      </c>
      <c r="D1565" s="134" t="s">
        <v>1869</v>
      </c>
      <c r="E1565" s="16">
        <v>80465.55</v>
      </c>
    </row>
    <row r="1566" spans="1:5" x14ac:dyDescent="0.25">
      <c r="A1566" s="190"/>
      <c r="B1566" s="170"/>
      <c r="C1566" s="71" t="s">
        <v>3</v>
      </c>
      <c r="D1566" s="134" t="s">
        <v>1870</v>
      </c>
      <c r="E1566" s="16">
        <v>44796.03</v>
      </c>
    </row>
    <row r="1567" spans="1:5" x14ac:dyDescent="0.25">
      <c r="A1567" s="191"/>
      <c r="B1567" s="170"/>
      <c r="C1567" s="71" t="s">
        <v>4</v>
      </c>
      <c r="D1567" s="134" t="s">
        <v>1871</v>
      </c>
      <c r="E1567" s="16">
        <v>66010.720000000001</v>
      </c>
    </row>
    <row r="1568" spans="1:5" x14ac:dyDescent="0.25">
      <c r="A1568" s="171">
        <f>MAX(A$3:A1567)+1</f>
        <v>428</v>
      </c>
      <c r="B1568" s="171" t="s">
        <v>1872</v>
      </c>
      <c r="C1568" s="69" t="s">
        <v>1</v>
      </c>
      <c r="D1568" s="134" t="s">
        <v>1873</v>
      </c>
      <c r="E1568" s="72">
        <v>115633.99</v>
      </c>
    </row>
    <row r="1569" spans="1:5" x14ac:dyDescent="0.25">
      <c r="A1569" s="172"/>
      <c r="B1569" s="172"/>
      <c r="C1569" s="69" t="s">
        <v>3</v>
      </c>
      <c r="D1569" s="134" t="s">
        <v>1874</v>
      </c>
      <c r="E1569" s="72">
        <v>130811.38</v>
      </c>
    </row>
    <row r="1570" spans="1:5" x14ac:dyDescent="0.25">
      <c r="A1570" s="172"/>
      <c r="B1570" s="172"/>
      <c r="C1570" s="69" t="s">
        <v>3</v>
      </c>
      <c r="D1570" s="134" t="s">
        <v>1875</v>
      </c>
      <c r="E1570" s="72">
        <v>80618.52</v>
      </c>
    </row>
    <row r="1571" spans="1:5" x14ac:dyDescent="0.25">
      <c r="A1571" s="172"/>
      <c r="B1571" s="172"/>
      <c r="C1571" s="69" t="s">
        <v>3</v>
      </c>
      <c r="D1571" s="134" t="s">
        <v>1876</v>
      </c>
      <c r="E1571" s="72">
        <v>54564.24</v>
      </c>
    </row>
    <row r="1572" spans="1:5" x14ac:dyDescent="0.25">
      <c r="A1572" s="172"/>
      <c r="B1572" s="172"/>
      <c r="C1572" s="69" t="s">
        <v>3</v>
      </c>
      <c r="D1572" s="134" t="s">
        <v>1877</v>
      </c>
      <c r="E1572" s="72">
        <v>120137.59</v>
      </c>
    </row>
    <row r="1573" spans="1:5" x14ac:dyDescent="0.25">
      <c r="A1573" s="172"/>
      <c r="B1573" s="172"/>
      <c r="C1573" s="69" t="s">
        <v>3</v>
      </c>
      <c r="D1573" s="134" t="s">
        <v>1878</v>
      </c>
      <c r="E1573" s="72">
        <v>81070.399999999994</v>
      </c>
    </row>
    <row r="1574" spans="1:5" x14ac:dyDescent="0.25">
      <c r="A1574" s="172"/>
      <c r="B1574" s="172"/>
      <c r="C1574" s="69" t="s">
        <v>3</v>
      </c>
      <c r="D1574" s="134" t="s">
        <v>1879</v>
      </c>
      <c r="E1574" s="72">
        <v>60086.59</v>
      </c>
    </row>
    <row r="1575" spans="1:5" x14ac:dyDescent="0.25">
      <c r="A1575" s="172"/>
      <c r="B1575" s="172"/>
      <c r="C1575" s="69" t="s">
        <v>3</v>
      </c>
      <c r="D1575" s="134" t="s">
        <v>1880</v>
      </c>
      <c r="E1575" s="72">
        <v>118424.68</v>
      </c>
    </row>
    <row r="1576" spans="1:5" x14ac:dyDescent="0.25">
      <c r="A1576" s="173"/>
      <c r="B1576" s="173"/>
      <c r="C1576" s="69" t="s">
        <v>4</v>
      </c>
      <c r="D1576" s="134" t="s">
        <v>1881</v>
      </c>
      <c r="E1576" s="72">
        <v>99032.6</v>
      </c>
    </row>
    <row r="1577" spans="1:5" x14ac:dyDescent="0.25">
      <c r="A1577" s="192">
        <f>MAX(A$3:A1576)+1</f>
        <v>429</v>
      </c>
      <c r="B1577" s="174" t="s">
        <v>1882</v>
      </c>
      <c r="C1577" s="69" t="s">
        <v>1</v>
      </c>
      <c r="D1577" s="131" t="s">
        <v>1883</v>
      </c>
      <c r="E1577" s="72">
        <v>118871</v>
      </c>
    </row>
    <row r="1578" spans="1:5" x14ac:dyDescent="0.25">
      <c r="A1578" s="193"/>
      <c r="B1578" s="174"/>
      <c r="C1578" s="69" t="s">
        <v>3</v>
      </c>
      <c r="D1578" s="131" t="s">
        <v>1884</v>
      </c>
      <c r="E1578" s="72">
        <v>76551.240000000005</v>
      </c>
    </row>
    <row r="1579" spans="1:5" x14ac:dyDescent="0.25">
      <c r="A1579" s="193"/>
      <c r="B1579" s="174"/>
      <c r="C1579" s="69" t="s">
        <v>3</v>
      </c>
      <c r="D1579" s="131" t="s">
        <v>1885</v>
      </c>
      <c r="E1579" s="72">
        <v>68824.45</v>
      </c>
    </row>
    <row r="1580" spans="1:5" x14ac:dyDescent="0.25">
      <c r="A1580" s="193"/>
      <c r="B1580" s="174"/>
      <c r="C1580" s="69" t="s">
        <v>3</v>
      </c>
      <c r="D1580" s="131" t="s">
        <v>1886</v>
      </c>
      <c r="E1580" s="72">
        <v>70838.94</v>
      </c>
    </row>
    <row r="1581" spans="1:5" x14ac:dyDescent="0.25">
      <c r="A1581" s="193"/>
      <c r="B1581" s="174"/>
      <c r="C1581" s="69" t="s">
        <v>3</v>
      </c>
      <c r="D1581" s="131" t="s">
        <v>1887</v>
      </c>
      <c r="E1581" s="72">
        <v>57268.76</v>
      </c>
    </row>
    <row r="1582" spans="1:5" x14ac:dyDescent="0.25">
      <c r="A1582" s="194"/>
      <c r="B1582" s="174"/>
      <c r="C1582" s="69" t="s">
        <v>4</v>
      </c>
      <c r="D1582" s="131" t="s">
        <v>1888</v>
      </c>
      <c r="E1582" s="72">
        <v>63725</v>
      </c>
    </row>
    <row r="1583" spans="1:5" x14ac:dyDescent="0.25">
      <c r="A1583" s="192">
        <f>MAX(A$3:A1582)+1</f>
        <v>430</v>
      </c>
      <c r="B1583" s="174" t="s">
        <v>1889</v>
      </c>
      <c r="C1583" s="69" t="s">
        <v>1</v>
      </c>
      <c r="D1583" s="131" t="s">
        <v>1890</v>
      </c>
      <c r="E1583" s="72">
        <v>86906.38</v>
      </c>
    </row>
    <row r="1584" spans="1:5" x14ac:dyDescent="0.25">
      <c r="A1584" s="193"/>
      <c r="B1584" s="174"/>
      <c r="C1584" s="69" t="s">
        <v>3</v>
      </c>
      <c r="D1584" s="131" t="s">
        <v>1891</v>
      </c>
      <c r="E1584" s="72">
        <v>53570.81</v>
      </c>
    </row>
    <row r="1585" spans="1:5" x14ac:dyDescent="0.25">
      <c r="A1585" s="193"/>
      <c r="B1585" s="174"/>
      <c r="C1585" s="69" t="s">
        <v>3</v>
      </c>
      <c r="D1585" s="131" t="s">
        <v>1892</v>
      </c>
      <c r="E1585" s="72">
        <v>59664.11</v>
      </c>
    </row>
    <row r="1586" spans="1:5" x14ac:dyDescent="0.25">
      <c r="A1586" s="193"/>
      <c r="B1586" s="174"/>
      <c r="C1586" s="69" t="s">
        <v>3</v>
      </c>
      <c r="D1586" s="131" t="s">
        <v>1893</v>
      </c>
      <c r="E1586" s="72">
        <v>64915.59</v>
      </c>
    </row>
    <row r="1587" spans="1:5" x14ac:dyDescent="0.25">
      <c r="A1587" s="193"/>
      <c r="B1587" s="174"/>
      <c r="C1587" s="69" t="s">
        <v>3</v>
      </c>
      <c r="D1587" s="131" t="s">
        <v>1894</v>
      </c>
      <c r="E1587" s="72">
        <v>76710.53</v>
      </c>
    </row>
    <row r="1588" spans="1:5" x14ac:dyDescent="0.25">
      <c r="A1588" s="193"/>
      <c r="B1588" s="174"/>
      <c r="C1588" s="69" t="s">
        <v>3</v>
      </c>
      <c r="D1588" s="131" t="s">
        <v>1895</v>
      </c>
      <c r="E1588" s="72">
        <v>69426.13</v>
      </c>
    </row>
    <row r="1589" spans="1:5" x14ac:dyDescent="0.25">
      <c r="A1589" s="194"/>
      <c r="B1589" s="174"/>
      <c r="C1589" s="69" t="s">
        <v>4</v>
      </c>
      <c r="D1589" s="131" t="s">
        <v>1896</v>
      </c>
      <c r="E1589" s="72">
        <v>64319.41</v>
      </c>
    </row>
    <row r="1590" spans="1:5" x14ac:dyDescent="0.25">
      <c r="A1590" s="192">
        <f>MAX(A$3:A1589)+1</f>
        <v>431</v>
      </c>
      <c r="B1590" s="174" t="s">
        <v>1897</v>
      </c>
      <c r="C1590" s="124" t="s">
        <v>1</v>
      </c>
      <c r="D1590" s="131" t="s">
        <v>1898</v>
      </c>
      <c r="E1590" s="72">
        <v>100579.72</v>
      </c>
    </row>
    <row r="1591" spans="1:5" x14ac:dyDescent="0.25">
      <c r="A1591" s="193"/>
      <c r="B1591" s="174"/>
      <c r="C1591" s="124" t="s">
        <v>3</v>
      </c>
      <c r="D1591" s="131" t="s">
        <v>1899</v>
      </c>
      <c r="E1591" s="72">
        <v>60399.72</v>
      </c>
    </row>
    <row r="1592" spans="1:5" x14ac:dyDescent="0.25">
      <c r="A1592" s="193"/>
      <c r="B1592" s="174"/>
      <c r="C1592" s="124" t="s">
        <v>3</v>
      </c>
      <c r="D1592" s="131" t="s">
        <v>1900</v>
      </c>
      <c r="E1592" s="72">
        <v>82071.539999999994</v>
      </c>
    </row>
    <row r="1593" spans="1:5" x14ac:dyDescent="0.25">
      <c r="A1593" s="193"/>
      <c r="B1593" s="174"/>
      <c r="C1593" s="124" t="s">
        <v>3</v>
      </c>
      <c r="D1593" s="131" t="s">
        <v>1901</v>
      </c>
      <c r="E1593" s="72">
        <v>57118.49</v>
      </c>
    </row>
    <row r="1594" spans="1:5" x14ac:dyDescent="0.25">
      <c r="A1594" s="193"/>
      <c r="B1594" s="174"/>
      <c r="C1594" s="124" t="s">
        <v>3</v>
      </c>
      <c r="D1594" s="131" t="s">
        <v>290</v>
      </c>
      <c r="E1594" s="72">
        <v>42761.68</v>
      </c>
    </row>
    <row r="1595" spans="1:5" x14ac:dyDescent="0.25">
      <c r="A1595" s="194"/>
      <c r="B1595" s="174"/>
      <c r="C1595" s="124" t="s">
        <v>10</v>
      </c>
      <c r="D1595" s="131" t="s">
        <v>1902</v>
      </c>
      <c r="E1595" s="72">
        <v>57227.3</v>
      </c>
    </row>
    <row r="1596" spans="1:5" x14ac:dyDescent="0.25">
      <c r="A1596" s="192">
        <f>MAX(A$3:A1595)+1</f>
        <v>432</v>
      </c>
      <c r="B1596" s="174" t="s">
        <v>1903</v>
      </c>
      <c r="C1596" s="69" t="s">
        <v>1</v>
      </c>
      <c r="D1596" s="131" t="s">
        <v>1904</v>
      </c>
      <c r="E1596" s="72">
        <v>114391.18</v>
      </c>
    </row>
    <row r="1597" spans="1:5" x14ac:dyDescent="0.25">
      <c r="A1597" s="193"/>
      <c r="B1597" s="174"/>
      <c r="C1597" s="69" t="s">
        <v>3</v>
      </c>
      <c r="D1597" s="131" t="s">
        <v>1905</v>
      </c>
      <c r="E1597" s="72">
        <v>79043.62</v>
      </c>
    </row>
    <row r="1598" spans="1:5" x14ac:dyDescent="0.25">
      <c r="A1598" s="193"/>
      <c r="B1598" s="174"/>
      <c r="C1598" s="69" t="s">
        <v>3</v>
      </c>
      <c r="D1598" s="131" t="s">
        <v>1906</v>
      </c>
      <c r="E1598" s="72">
        <v>69481.100000000006</v>
      </c>
    </row>
    <row r="1599" spans="1:5" x14ac:dyDescent="0.25">
      <c r="A1599" s="193"/>
      <c r="B1599" s="174"/>
      <c r="C1599" s="69" t="s">
        <v>3</v>
      </c>
      <c r="D1599" s="131" t="s">
        <v>1907</v>
      </c>
      <c r="E1599" s="72">
        <v>51489.14</v>
      </c>
    </row>
    <row r="1600" spans="1:5" x14ac:dyDescent="0.25">
      <c r="A1600" s="193"/>
      <c r="B1600" s="174"/>
      <c r="C1600" s="69" t="s">
        <v>3</v>
      </c>
      <c r="D1600" s="131" t="s">
        <v>1908</v>
      </c>
      <c r="E1600" s="72">
        <v>61832.49</v>
      </c>
    </row>
    <row r="1601" spans="1:5" x14ac:dyDescent="0.25">
      <c r="A1601" s="193"/>
      <c r="B1601" s="174"/>
      <c r="C1601" s="69" t="s">
        <v>3</v>
      </c>
      <c r="D1601" s="131" t="s">
        <v>1909</v>
      </c>
      <c r="E1601" s="72">
        <v>59135.32</v>
      </c>
    </row>
    <row r="1602" spans="1:5" x14ac:dyDescent="0.25">
      <c r="A1602" s="194"/>
      <c r="B1602" s="174"/>
      <c r="C1602" s="69" t="s">
        <v>4</v>
      </c>
      <c r="D1602" s="131" t="s">
        <v>1268</v>
      </c>
      <c r="E1602" s="72">
        <v>55478.91</v>
      </c>
    </row>
    <row r="1603" spans="1:5" x14ac:dyDescent="0.25">
      <c r="A1603" s="195">
        <f>MAX(A$3:A1602)+1</f>
        <v>433</v>
      </c>
      <c r="B1603" s="198" t="s">
        <v>1910</v>
      </c>
      <c r="C1603" s="69" t="s">
        <v>1</v>
      </c>
      <c r="D1603" s="131" t="s">
        <v>1911</v>
      </c>
      <c r="E1603" s="72">
        <v>104865.39</v>
      </c>
    </row>
    <row r="1604" spans="1:5" x14ac:dyDescent="0.25">
      <c r="A1604" s="196"/>
      <c r="B1604" s="198"/>
      <c r="C1604" s="69" t="s">
        <v>3</v>
      </c>
      <c r="D1604" s="131" t="s">
        <v>1912</v>
      </c>
      <c r="E1604" s="72">
        <v>63011.6</v>
      </c>
    </row>
    <row r="1605" spans="1:5" x14ac:dyDescent="0.25">
      <c r="A1605" s="196"/>
      <c r="B1605" s="198"/>
      <c r="C1605" s="69" t="s">
        <v>3</v>
      </c>
      <c r="D1605" s="131" t="s">
        <v>1913</v>
      </c>
      <c r="E1605" s="72">
        <v>61140.480000000003</v>
      </c>
    </row>
    <row r="1606" spans="1:5" x14ac:dyDescent="0.25">
      <c r="A1606" s="196"/>
      <c r="B1606" s="198"/>
      <c r="C1606" s="69" t="s">
        <v>3</v>
      </c>
      <c r="D1606" s="131" t="s">
        <v>1914</v>
      </c>
      <c r="E1606" s="72">
        <v>18402.2</v>
      </c>
    </row>
    <row r="1607" spans="1:5" x14ac:dyDescent="0.25">
      <c r="A1607" s="196"/>
      <c r="B1607" s="198"/>
      <c r="C1607" s="69" t="s">
        <v>3</v>
      </c>
      <c r="D1607" s="131" t="s">
        <v>1915</v>
      </c>
      <c r="E1607" s="72">
        <v>12877.87</v>
      </c>
    </row>
    <row r="1608" spans="1:5" x14ac:dyDescent="0.25">
      <c r="A1608" s="196"/>
      <c r="B1608" s="198"/>
      <c r="C1608" s="69" t="s">
        <v>3</v>
      </c>
      <c r="D1608" s="131" t="s">
        <v>1916</v>
      </c>
      <c r="E1608" s="72">
        <v>52052.4</v>
      </c>
    </row>
    <row r="1609" spans="1:5" x14ac:dyDescent="0.25">
      <c r="A1609" s="196"/>
      <c r="B1609" s="198"/>
      <c r="C1609" s="69" t="s">
        <v>3</v>
      </c>
      <c r="D1609" s="131" t="s">
        <v>1917</v>
      </c>
      <c r="E1609" s="72">
        <v>50132.83</v>
      </c>
    </row>
    <row r="1610" spans="1:5" x14ac:dyDescent="0.25">
      <c r="A1610" s="197"/>
      <c r="B1610" s="198"/>
      <c r="C1610" s="69" t="s">
        <v>4</v>
      </c>
      <c r="D1610" s="131" t="s">
        <v>1918</v>
      </c>
      <c r="E1610" s="72">
        <v>52879.72</v>
      </c>
    </row>
    <row r="1611" spans="1:5" x14ac:dyDescent="0.25">
      <c r="A1611" s="192">
        <f>MAX(A$3:A1610)+1</f>
        <v>434</v>
      </c>
      <c r="B1611" s="174" t="s">
        <v>1919</v>
      </c>
      <c r="C1611" s="69" t="s">
        <v>1</v>
      </c>
      <c r="D1611" s="131" t="s">
        <v>1920</v>
      </c>
      <c r="E1611" s="72">
        <v>119548.98</v>
      </c>
    </row>
    <row r="1612" spans="1:5" x14ac:dyDescent="0.25">
      <c r="A1612" s="193"/>
      <c r="B1612" s="174"/>
      <c r="C1612" s="69" t="s">
        <v>3</v>
      </c>
      <c r="D1612" s="131" t="s">
        <v>1921</v>
      </c>
      <c r="E1612" s="72">
        <v>59119.05</v>
      </c>
    </row>
    <row r="1613" spans="1:5" x14ac:dyDescent="0.25">
      <c r="A1613" s="193"/>
      <c r="B1613" s="174"/>
      <c r="C1613" s="69" t="s">
        <v>3</v>
      </c>
      <c r="D1613" s="131" t="s">
        <v>1922</v>
      </c>
      <c r="E1613" s="72">
        <v>87771.08</v>
      </c>
    </row>
    <row r="1614" spans="1:5" x14ac:dyDescent="0.25">
      <c r="A1614" s="193"/>
      <c r="B1614" s="174"/>
      <c r="C1614" s="69" t="s">
        <v>3</v>
      </c>
      <c r="D1614" s="131" t="s">
        <v>1923</v>
      </c>
      <c r="E1614" s="72">
        <v>49971.45</v>
      </c>
    </row>
    <row r="1615" spans="1:5" x14ac:dyDescent="0.25">
      <c r="A1615" s="193"/>
      <c r="B1615" s="174"/>
      <c r="C1615" s="69" t="s">
        <v>3</v>
      </c>
      <c r="D1615" s="131" t="s">
        <v>1924</v>
      </c>
      <c r="E1615" s="72">
        <v>53344.46</v>
      </c>
    </row>
    <row r="1616" spans="1:5" x14ac:dyDescent="0.25">
      <c r="A1616" s="193"/>
      <c r="B1616" s="174"/>
      <c r="C1616" s="69" t="s">
        <v>3</v>
      </c>
      <c r="D1616" s="131" t="s">
        <v>1925</v>
      </c>
      <c r="E1616" s="72">
        <v>82607.3</v>
      </c>
    </row>
    <row r="1617" spans="1:5" x14ac:dyDescent="0.25">
      <c r="A1617" s="194"/>
      <c r="B1617" s="174"/>
      <c r="C1617" s="69" t="s">
        <v>4</v>
      </c>
      <c r="D1617" s="131" t="s">
        <v>1926</v>
      </c>
      <c r="E1617" s="72">
        <v>62451.66</v>
      </c>
    </row>
    <row r="1618" spans="1:5" x14ac:dyDescent="0.25">
      <c r="A1618" s="192">
        <f>MAX(A$3:A1617)+1</f>
        <v>435</v>
      </c>
      <c r="B1618" s="174" t="s">
        <v>1927</v>
      </c>
      <c r="C1618" s="69" t="s">
        <v>1</v>
      </c>
      <c r="D1618" s="131" t="s">
        <v>1928</v>
      </c>
      <c r="E1618" s="72">
        <v>83840.78</v>
      </c>
    </row>
    <row r="1619" spans="1:5" x14ac:dyDescent="0.25">
      <c r="A1619" s="193"/>
      <c r="B1619" s="174"/>
      <c r="C1619" s="69" t="s">
        <v>3</v>
      </c>
      <c r="D1619" s="131" t="s">
        <v>1929</v>
      </c>
      <c r="E1619" s="72">
        <v>81753.16</v>
      </c>
    </row>
    <row r="1620" spans="1:5" x14ac:dyDescent="0.25">
      <c r="A1620" s="193"/>
      <c r="B1620" s="174"/>
      <c r="C1620" s="69" t="s">
        <v>3</v>
      </c>
      <c r="D1620" s="131" t="s">
        <v>1930</v>
      </c>
      <c r="E1620" s="72">
        <v>67899.19</v>
      </c>
    </row>
    <row r="1621" spans="1:5" x14ac:dyDescent="0.25">
      <c r="A1621" s="193"/>
      <c r="B1621" s="174"/>
      <c r="C1621" s="69" t="s">
        <v>3</v>
      </c>
      <c r="D1621" s="131" t="s">
        <v>1931</v>
      </c>
      <c r="E1621" s="72">
        <v>56300.63</v>
      </c>
    </row>
    <row r="1622" spans="1:5" x14ac:dyDescent="0.25">
      <c r="A1622" s="194"/>
      <c r="B1622" s="174"/>
      <c r="C1622" s="69" t="s">
        <v>4</v>
      </c>
      <c r="D1622" s="131" t="s">
        <v>1932</v>
      </c>
      <c r="E1622" s="72">
        <v>63232.34</v>
      </c>
    </row>
    <row r="1623" spans="1:5" x14ac:dyDescent="0.25">
      <c r="A1623" s="192">
        <f>MAX(A$3:A1622)+1</f>
        <v>436</v>
      </c>
      <c r="B1623" s="174" t="s">
        <v>1933</v>
      </c>
      <c r="C1623" s="69" t="s">
        <v>1</v>
      </c>
      <c r="D1623" s="131" t="s">
        <v>1934</v>
      </c>
      <c r="E1623" s="72">
        <v>111774.65</v>
      </c>
    </row>
    <row r="1624" spans="1:5" x14ac:dyDescent="0.25">
      <c r="A1624" s="193"/>
      <c r="B1624" s="174"/>
      <c r="C1624" s="69" t="s">
        <v>3</v>
      </c>
      <c r="D1624" s="131" t="s">
        <v>1935</v>
      </c>
      <c r="E1624" s="72">
        <v>76324.38</v>
      </c>
    </row>
    <row r="1625" spans="1:5" x14ac:dyDescent="0.25">
      <c r="A1625" s="193"/>
      <c r="B1625" s="174"/>
      <c r="C1625" s="69" t="s">
        <v>3</v>
      </c>
      <c r="D1625" s="131" t="s">
        <v>1936</v>
      </c>
      <c r="E1625" s="72">
        <v>80543.98</v>
      </c>
    </row>
    <row r="1626" spans="1:5" x14ac:dyDescent="0.25">
      <c r="A1626" s="193"/>
      <c r="B1626" s="174"/>
      <c r="C1626" s="69" t="s">
        <v>3</v>
      </c>
      <c r="D1626" s="131" t="s">
        <v>1937</v>
      </c>
      <c r="E1626" s="72">
        <v>71300.37</v>
      </c>
    </row>
    <row r="1627" spans="1:5" x14ac:dyDescent="0.25">
      <c r="A1627" s="193"/>
      <c r="B1627" s="174"/>
      <c r="C1627" s="69" t="s">
        <v>3</v>
      </c>
      <c r="D1627" s="131" t="s">
        <v>1938</v>
      </c>
      <c r="E1627" s="72">
        <v>73438.28</v>
      </c>
    </row>
    <row r="1628" spans="1:5" x14ac:dyDescent="0.25">
      <c r="A1628" s="193"/>
      <c r="B1628" s="174"/>
      <c r="C1628" s="69" t="s">
        <v>3</v>
      </c>
      <c r="D1628" s="131" t="s">
        <v>1939</v>
      </c>
      <c r="E1628" s="72">
        <v>73025.97</v>
      </c>
    </row>
    <row r="1629" spans="1:5" x14ac:dyDescent="0.25">
      <c r="A1629" s="193"/>
      <c r="B1629" s="174"/>
      <c r="C1629" s="69" t="s">
        <v>3</v>
      </c>
      <c r="D1629" s="131" t="s">
        <v>1940</v>
      </c>
      <c r="E1629" s="72">
        <v>91101.7</v>
      </c>
    </row>
    <row r="1630" spans="1:5" x14ac:dyDescent="0.25">
      <c r="A1630" s="194"/>
      <c r="B1630" s="174"/>
      <c r="C1630" s="69" t="s">
        <v>4</v>
      </c>
      <c r="D1630" s="131" t="s">
        <v>1941</v>
      </c>
      <c r="E1630" s="72">
        <v>72201.3</v>
      </c>
    </row>
    <row r="1631" spans="1:5" x14ac:dyDescent="0.25">
      <c r="A1631" s="192">
        <f>MAX(A$3:A1630)+1</f>
        <v>437</v>
      </c>
      <c r="B1631" s="174" t="s">
        <v>1942</v>
      </c>
      <c r="C1631" s="69" t="s">
        <v>1</v>
      </c>
      <c r="D1631" s="131" t="s">
        <v>1943</v>
      </c>
      <c r="E1631" s="72">
        <v>146158</v>
      </c>
    </row>
    <row r="1632" spans="1:5" x14ac:dyDescent="0.25">
      <c r="A1632" s="193"/>
      <c r="B1632" s="174"/>
      <c r="C1632" s="69" t="s">
        <v>3</v>
      </c>
      <c r="D1632" s="131" t="s">
        <v>1944</v>
      </c>
      <c r="E1632" s="72">
        <v>70531</v>
      </c>
    </row>
    <row r="1633" spans="1:5" x14ac:dyDescent="0.25">
      <c r="A1633" s="193"/>
      <c r="B1633" s="174"/>
      <c r="C1633" s="69" t="s">
        <v>3</v>
      </c>
      <c r="D1633" s="131" t="s">
        <v>1945</v>
      </c>
      <c r="E1633" s="72">
        <v>63190</v>
      </c>
    </row>
    <row r="1634" spans="1:5" x14ac:dyDescent="0.25">
      <c r="A1634" s="193"/>
      <c r="B1634" s="174"/>
      <c r="C1634" s="69" t="s">
        <v>3</v>
      </c>
      <c r="D1634" s="131" t="s">
        <v>1946</v>
      </c>
      <c r="E1634" s="72">
        <v>81422</v>
      </c>
    </row>
    <row r="1635" spans="1:5" x14ac:dyDescent="0.25">
      <c r="A1635" s="193"/>
      <c r="B1635" s="174"/>
      <c r="C1635" s="69" t="s">
        <v>3</v>
      </c>
      <c r="D1635" s="131" t="s">
        <v>1947</v>
      </c>
      <c r="E1635" s="72">
        <v>73689</v>
      </c>
    </row>
    <row r="1636" spans="1:5" x14ac:dyDescent="0.25">
      <c r="A1636" s="193"/>
      <c r="B1636" s="174"/>
      <c r="C1636" s="69" t="s">
        <v>3</v>
      </c>
      <c r="D1636" s="131" t="s">
        <v>1948</v>
      </c>
      <c r="E1636" s="72">
        <v>91737</v>
      </c>
    </row>
    <row r="1637" spans="1:5" x14ac:dyDescent="0.25">
      <c r="A1637" s="193"/>
      <c r="B1637" s="174"/>
      <c r="C1637" s="69" t="s">
        <v>3</v>
      </c>
      <c r="D1637" s="131" t="s">
        <v>1949</v>
      </c>
      <c r="E1637" s="72">
        <v>56740</v>
      </c>
    </row>
    <row r="1638" spans="1:5" x14ac:dyDescent="0.25">
      <c r="A1638" s="194"/>
      <c r="B1638" s="174"/>
      <c r="C1638" s="69" t="s">
        <v>4</v>
      </c>
      <c r="D1638" s="131" t="s">
        <v>1950</v>
      </c>
      <c r="E1638" s="72">
        <v>66402</v>
      </c>
    </row>
    <row r="1639" spans="1:5" x14ac:dyDescent="0.25">
      <c r="A1639" s="171">
        <f>MAX(A$3:A1638)+1</f>
        <v>438</v>
      </c>
      <c r="B1639" s="174" t="s">
        <v>1951</v>
      </c>
      <c r="C1639" s="69" t="s">
        <v>1</v>
      </c>
      <c r="D1639" s="131" t="s">
        <v>1952</v>
      </c>
      <c r="E1639" s="72">
        <v>95190.89</v>
      </c>
    </row>
    <row r="1640" spans="1:5" x14ac:dyDescent="0.25">
      <c r="A1640" s="172"/>
      <c r="B1640" s="174"/>
      <c r="C1640" s="69" t="s">
        <v>3</v>
      </c>
      <c r="D1640" s="131" t="s">
        <v>1953</v>
      </c>
      <c r="E1640" s="72">
        <v>25844.82</v>
      </c>
    </row>
    <row r="1641" spans="1:5" x14ac:dyDescent="0.25">
      <c r="A1641" s="172"/>
      <c r="B1641" s="174"/>
      <c r="C1641" s="69" t="s">
        <v>3</v>
      </c>
      <c r="D1641" s="131" t="s">
        <v>1954</v>
      </c>
      <c r="E1641" s="72">
        <v>51379.43</v>
      </c>
    </row>
    <row r="1642" spans="1:5" x14ac:dyDescent="0.25">
      <c r="A1642" s="172"/>
      <c r="B1642" s="174"/>
      <c r="C1642" s="69" t="s">
        <v>3</v>
      </c>
      <c r="D1642" s="131" t="s">
        <v>1955</v>
      </c>
      <c r="E1642" s="72">
        <v>32941.050000000003</v>
      </c>
    </row>
    <row r="1643" spans="1:5" x14ac:dyDescent="0.25">
      <c r="A1643" s="172"/>
      <c r="B1643" s="174"/>
      <c r="C1643" s="69" t="s">
        <v>3</v>
      </c>
      <c r="D1643" s="131" t="s">
        <v>1956</v>
      </c>
      <c r="E1643" s="72">
        <v>62732.09</v>
      </c>
    </row>
    <row r="1644" spans="1:5" x14ac:dyDescent="0.25">
      <c r="A1644" s="173"/>
      <c r="B1644" s="174"/>
      <c r="C1644" s="69" t="s">
        <v>4</v>
      </c>
      <c r="D1644" s="131" t="s">
        <v>1957</v>
      </c>
      <c r="E1644" s="72">
        <v>57903.62</v>
      </c>
    </row>
    <row r="1645" spans="1:5" x14ac:dyDescent="0.25">
      <c r="A1645" s="192">
        <f>MAX(A$3:A1644)+1</f>
        <v>439</v>
      </c>
      <c r="B1645" s="174" t="s">
        <v>1958</v>
      </c>
      <c r="C1645" s="69" t="s">
        <v>1</v>
      </c>
      <c r="D1645" s="131" t="s">
        <v>1959</v>
      </c>
      <c r="E1645" s="72">
        <v>92667</v>
      </c>
    </row>
    <row r="1646" spans="1:5" x14ac:dyDescent="0.25">
      <c r="A1646" s="193"/>
      <c r="B1646" s="174"/>
      <c r="C1646" s="69" t="s">
        <v>3</v>
      </c>
      <c r="D1646" s="131" t="s">
        <v>1960</v>
      </c>
      <c r="E1646" s="72">
        <v>71695</v>
      </c>
    </row>
    <row r="1647" spans="1:5" x14ac:dyDescent="0.25">
      <c r="A1647" s="193"/>
      <c r="B1647" s="174"/>
      <c r="C1647" s="69" t="s">
        <v>3</v>
      </c>
      <c r="D1647" s="131" t="s">
        <v>1961</v>
      </c>
      <c r="E1647" s="72">
        <v>58006</v>
      </c>
    </row>
    <row r="1648" spans="1:5" x14ac:dyDescent="0.25">
      <c r="A1648" s="193"/>
      <c r="B1648" s="174"/>
      <c r="C1648" s="69" t="s">
        <v>3</v>
      </c>
      <c r="D1648" s="131" t="s">
        <v>1962</v>
      </c>
      <c r="E1648" s="72">
        <v>71694</v>
      </c>
    </row>
    <row r="1649" spans="1:5" x14ac:dyDescent="0.25">
      <c r="A1649" s="193"/>
      <c r="B1649" s="174"/>
      <c r="C1649" s="69" t="s">
        <v>3</v>
      </c>
      <c r="D1649" s="131" t="s">
        <v>1963</v>
      </c>
      <c r="E1649" s="72">
        <v>61907</v>
      </c>
    </row>
    <row r="1650" spans="1:5" x14ac:dyDescent="0.25">
      <c r="A1650" s="193"/>
      <c r="B1650" s="174"/>
      <c r="C1650" s="69" t="s">
        <v>3</v>
      </c>
      <c r="D1650" s="131" t="s">
        <v>1964</v>
      </c>
      <c r="E1650" s="72">
        <v>42398</v>
      </c>
    </row>
    <row r="1651" spans="1:5" x14ac:dyDescent="0.25">
      <c r="A1651" s="194"/>
      <c r="B1651" s="174"/>
      <c r="C1651" s="69" t="s">
        <v>4</v>
      </c>
      <c r="D1651" s="131" t="s">
        <v>1965</v>
      </c>
      <c r="E1651" s="72">
        <v>48342</v>
      </c>
    </row>
    <row r="1652" spans="1:5" x14ac:dyDescent="0.25">
      <c r="A1652" s="171">
        <f>MAX(A$3:A1651)+1</f>
        <v>440</v>
      </c>
      <c r="B1652" s="174" t="s">
        <v>1966</v>
      </c>
      <c r="C1652" s="69" t="s">
        <v>1</v>
      </c>
      <c r="D1652" s="131" t="s">
        <v>1967</v>
      </c>
      <c r="E1652" s="72">
        <v>135353.56</v>
      </c>
    </row>
    <row r="1653" spans="1:5" x14ac:dyDescent="0.25">
      <c r="A1653" s="172"/>
      <c r="B1653" s="174"/>
      <c r="C1653" s="69" t="s">
        <v>3</v>
      </c>
      <c r="D1653" s="131" t="s">
        <v>228</v>
      </c>
      <c r="E1653" s="72">
        <v>79111.42</v>
      </c>
    </row>
    <row r="1654" spans="1:5" x14ac:dyDescent="0.25">
      <c r="A1654" s="172"/>
      <c r="B1654" s="174"/>
      <c r="C1654" s="69" t="s">
        <v>3</v>
      </c>
      <c r="D1654" s="131" t="s">
        <v>1968</v>
      </c>
      <c r="E1654" s="72">
        <v>88575.11</v>
      </c>
    </row>
    <row r="1655" spans="1:5" x14ac:dyDescent="0.25">
      <c r="A1655" s="172"/>
      <c r="B1655" s="174"/>
      <c r="C1655" s="69" t="s">
        <v>3</v>
      </c>
      <c r="D1655" s="131" t="s">
        <v>1969</v>
      </c>
      <c r="E1655" s="72">
        <v>78054.42</v>
      </c>
    </row>
    <row r="1656" spans="1:5" x14ac:dyDescent="0.25">
      <c r="A1656" s="172"/>
      <c r="B1656" s="174"/>
      <c r="C1656" s="69" t="s">
        <v>3</v>
      </c>
      <c r="D1656" s="131" t="s">
        <v>1970</v>
      </c>
      <c r="E1656" s="72">
        <v>72422.62</v>
      </c>
    </row>
    <row r="1657" spans="1:5" x14ac:dyDescent="0.25">
      <c r="A1657" s="172"/>
      <c r="B1657" s="174"/>
      <c r="C1657" s="69" t="s">
        <v>3</v>
      </c>
      <c r="D1657" s="131" t="s">
        <v>1971</v>
      </c>
      <c r="E1657" s="72">
        <v>76494.350000000006</v>
      </c>
    </row>
    <row r="1658" spans="1:5" x14ac:dyDescent="0.25">
      <c r="A1658" s="172"/>
      <c r="B1658" s="174"/>
      <c r="C1658" s="69" t="s">
        <v>3</v>
      </c>
      <c r="D1658" s="131" t="s">
        <v>1972</v>
      </c>
      <c r="E1658" s="72">
        <v>66822.899999999994</v>
      </c>
    </row>
    <row r="1659" spans="1:5" x14ac:dyDescent="0.25">
      <c r="A1659" s="173"/>
      <c r="B1659" s="174"/>
      <c r="C1659" s="69" t="s">
        <v>4</v>
      </c>
      <c r="D1659" s="131" t="s">
        <v>1973</v>
      </c>
      <c r="E1659" s="72">
        <v>70943.009999999995</v>
      </c>
    </row>
    <row r="1660" spans="1:5" x14ac:dyDescent="0.25">
      <c r="A1660" s="192">
        <f>MAX(A$3:A1659)+1</f>
        <v>441</v>
      </c>
      <c r="B1660" s="174" t="s">
        <v>1974</v>
      </c>
      <c r="C1660" s="69" t="s">
        <v>1</v>
      </c>
      <c r="D1660" s="131" t="s">
        <v>1975</v>
      </c>
      <c r="E1660" s="72">
        <v>103504.93</v>
      </c>
    </row>
    <row r="1661" spans="1:5" x14ac:dyDescent="0.25">
      <c r="A1661" s="193"/>
      <c r="B1661" s="174"/>
      <c r="C1661" s="69" t="s">
        <v>3</v>
      </c>
      <c r="D1661" s="131" t="s">
        <v>1976</v>
      </c>
      <c r="E1661" s="72">
        <v>55829.84</v>
      </c>
    </row>
    <row r="1662" spans="1:5" x14ac:dyDescent="0.25">
      <c r="A1662" s="193"/>
      <c r="B1662" s="174"/>
      <c r="C1662" s="69" t="s">
        <v>3</v>
      </c>
      <c r="D1662" s="131" t="s">
        <v>1977</v>
      </c>
      <c r="E1662" s="72">
        <v>75123.13</v>
      </c>
    </row>
    <row r="1663" spans="1:5" x14ac:dyDescent="0.25">
      <c r="A1663" s="193"/>
      <c r="B1663" s="174"/>
      <c r="C1663" s="69" t="s">
        <v>3</v>
      </c>
      <c r="D1663" s="131" t="s">
        <v>1978</v>
      </c>
      <c r="E1663" s="72">
        <v>71013.8</v>
      </c>
    </row>
    <row r="1664" spans="1:5" x14ac:dyDescent="0.25">
      <c r="A1664" s="193"/>
      <c r="B1664" s="174"/>
      <c r="C1664" s="69" t="s">
        <v>3</v>
      </c>
      <c r="D1664" s="131" t="s">
        <v>1979</v>
      </c>
      <c r="E1664" s="72">
        <v>77496.53</v>
      </c>
    </row>
    <row r="1665" spans="1:5" x14ac:dyDescent="0.25">
      <c r="A1665" s="193"/>
      <c r="B1665" s="174"/>
      <c r="C1665" s="69" t="s">
        <v>3</v>
      </c>
      <c r="D1665" s="131" t="s">
        <v>1980</v>
      </c>
      <c r="E1665" s="72">
        <v>64627.88</v>
      </c>
    </row>
    <row r="1666" spans="1:5" x14ac:dyDescent="0.25">
      <c r="A1666" s="193"/>
      <c r="B1666" s="174"/>
      <c r="C1666" s="69" t="s">
        <v>3</v>
      </c>
      <c r="D1666" s="131" t="s">
        <v>1981</v>
      </c>
      <c r="E1666" s="72">
        <v>47194.04</v>
      </c>
    </row>
    <row r="1667" spans="1:5" x14ac:dyDescent="0.25">
      <c r="A1667" s="194"/>
      <c r="B1667" s="174"/>
      <c r="C1667" s="69" t="s">
        <v>4</v>
      </c>
      <c r="D1667" s="131" t="s">
        <v>1982</v>
      </c>
      <c r="E1667" s="72">
        <v>55224.160000000003</v>
      </c>
    </row>
    <row r="1668" spans="1:5" x14ac:dyDescent="0.25">
      <c r="A1668" s="192">
        <f>MAX(A$3:A1667)+1</f>
        <v>442</v>
      </c>
      <c r="B1668" s="174" t="s">
        <v>1983</v>
      </c>
      <c r="C1668" s="69" t="s">
        <v>1</v>
      </c>
      <c r="D1668" s="131" t="s">
        <v>1984</v>
      </c>
      <c r="E1668" s="72">
        <v>93353.51</v>
      </c>
    </row>
    <row r="1669" spans="1:5" x14ac:dyDescent="0.25">
      <c r="A1669" s="193"/>
      <c r="B1669" s="174"/>
      <c r="C1669" s="69" t="s">
        <v>3</v>
      </c>
      <c r="D1669" s="131" t="s">
        <v>1985</v>
      </c>
      <c r="E1669" s="72">
        <v>52281.72</v>
      </c>
    </row>
    <row r="1670" spans="1:5" x14ac:dyDescent="0.25">
      <c r="A1670" s="194"/>
      <c r="B1670" s="174"/>
      <c r="C1670" s="69" t="s">
        <v>3</v>
      </c>
      <c r="D1670" s="131" t="s">
        <v>1986</v>
      </c>
      <c r="E1670" s="72">
        <v>67674.929999999993</v>
      </c>
    </row>
    <row r="1671" spans="1:5" x14ac:dyDescent="0.25">
      <c r="A1671" s="192">
        <f>MAX(A$3:A1670)+1</f>
        <v>443</v>
      </c>
      <c r="B1671" s="174" t="s">
        <v>1987</v>
      </c>
      <c r="C1671" s="69" t="s">
        <v>1</v>
      </c>
      <c r="D1671" s="131" t="s">
        <v>1988</v>
      </c>
      <c r="E1671" s="72">
        <v>103070.13</v>
      </c>
    </row>
    <row r="1672" spans="1:5" x14ac:dyDescent="0.25">
      <c r="A1672" s="193"/>
      <c r="B1672" s="174"/>
      <c r="C1672" s="69" t="s">
        <v>3</v>
      </c>
      <c r="D1672" s="131" t="s">
        <v>1989</v>
      </c>
      <c r="E1672" s="72">
        <v>62280.97</v>
      </c>
    </row>
    <row r="1673" spans="1:5" x14ac:dyDescent="0.25">
      <c r="A1673" s="193"/>
      <c r="B1673" s="174"/>
      <c r="C1673" s="69" t="s">
        <v>3</v>
      </c>
      <c r="D1673" s="131" t="s">
        <v>1990</v>
      </c>
      <c r="E1673" s="72">
        <v>58836.2</v>
      </c>
    </row>
    <row r="1674" spans="1:5" x14ac:dyDescent="0.25">
      <c r="A1674" s="193"/>
      <c r="B1674" s="174"/>
      <c r="C1674" s="69" t="s">
        <v>3</v>
      </c>
      <c r="D1674" s="131" t="s">
        <v>1991</v>
      </c>
      <c r="E1674" s="72">
        <v>57791.8</v>
      </c>
    </row>
    <row r="1675" spans="1:5" x14ac:dyDescent="0.25">
      <c r="A1675" s="193"/>
      <c r="B1675" s="174"/>
      <c r="C1675" s="69" t="s">
        <v>3</v>
      </c>
      <c r="D1675" s="131" t="s">
        <v>1992</v>
      </c>
      <c r="E1675" s="72">
        <v>35257.67</v>
      </c>
    </row>
    <row r="1676" spans="1:5" x14ac:dyDescent="0.25">
      <c r="A1676" s="194"/>
      <c r="B1676" s="174"/>
      <c r="C1676" s="69" t="s">
        <v>4</v>
      </c>
      <c r="D1676" s="131" t="s">
        <v>1993</v>
      </c>
      <c r="E1676" s="72">
        <v>55739.89</v>
      </c>
    </row>
    <row r="1677" spans="1:5" x14ac:dyDescent="0.25">
      <c r="A1677" s="171">
        <f>MAX(A$3:A1676)+1</f>
        <v>444</v>
      </c>
      <c r="B1677" s="174" t="s">
        <v>1994</v>
      </c>
      <c r="C1677" s="69" t="s">
        <v>1</v>
      </c>
      <c r="D1677" s="131" t="s">
        <v>1995</v>
      </c>
      <c r="E1677" s="72">
        <v>123875</v>
      </c>
    </row>
    <row r="1678" spans="1:5" x14ac:dyDescent="0.25">
      <c r="A1678" s="172"/>
      <c r="B1678" s="174"/>
      <c r="C1678" s="69" t="s">
        <v>3</v>
      </c>
      <c r="D1678" s="131" t="s">
        <v>1996</v>
      </c>
      <c r="E1678" s="72">
        <v>84325</v>
      </c>
    </row>
    <row r="1679" spans="1:5" x14ac:dyDescent="0.25">
      <c r="A1679" s="172"/>
      <c r="B1679" s="174"/>
      <c r="C1679" s="69" t="s">
        <v>3</v>
      </c>
      <c r="D1679" s="131" t="s">
        <v>1997</v>
      </c>
      <c r="E1679" s="72">
        <v>96796</v>
      </c>
    </row>
    <row r="1680" spans="1:5" x14ac:dyDescent="0.25">
      <c r="A1680" s="172"/>
      <c r="B1680" s="174"/>
      <c r="C1680" s="69" t="s">
        <v>3</v>
      </c>
      <c r="D1680" s="131" t="s">
        <v>1998</v>
      </c>
      <c r="E1680" s="72">
        <v>91586</v>
      </c>
    </row>
    <row r="1681" spans="1:5" x14ac:dyDescent="0.25">
      <c r="A1681" s="172"/>
      <c r="B1681" s="174"/>
      <c r="C1681" s="69" t="s">
        <v>3</v>
      </c>
      <c r="D1681" s="131" t="s">
        <v>1999</v>
      </c>
      <c r="E1681" s="72">
        <v>77789</v>
      </c>
    </row>
    <row r="1682" spans="1:5" x14ac:dyDescent="0.25">
      <c r="A1682" s="173"/>
      <c r="B1682" s="174"/>
      <c r="C1682" s="69" t="s">
        <v>4</v>
      </c>
      <c r="D1682" s="131" t="s">
        <v>2000</v>
      </c>
      <c r="E1682" s="72">
        <v>76655</v>
      </c>
    </row>
    <row r="1683" spans="1:5" x14ac:dyDescent="0.25">
      <c r="A1683" s="192">
        <f>MAX(A$3:A1682)+1</f>
        <v>445</v>
      </c>
      <c r="B1683" s="174" t="s">
        <v>2001</v>
      </c>
      <c r="C1683" s="69" t="s">
        <v>1</v>
      </c>
      <c r="D1683" s="131" t="s">
        <v>2002</v>
      </c>
      <c r="E1683" s="72">
        <v>116218.77</v>
      </c>
    </row>
    <row r="1684" spans="1:5" x14ac:dyDescent="0.25">
      <c r="A1684" s="193"/>
      <c r="B1684" s="174"/>
      <c r="C1684" s="69" t="s">
        <v>3</v>
      </c>
      <c r="D1684" s="131" t="s">
        <v>2003</v>
      </c>
      <c r="E1684" s="72">
        <v>67896.36</v>
      </c>
    </row>
    <row r="1685" spans="1:5" x14ac:dyDescent="0.25">
      <c r="A1685" s="193"/>
      <c r="B1685" s="174"/>
      <c r="C1685" s="69" t="s">
        <v>3</v>
      </c>
      <c r="D1685" s="131" t="s">
        <v>2004</v>
      </c>
      <c r="E1685" s="72">
        <v>72681.11</v>
      </c>
    </row>
    <row r="1686" spans="1:5" x14ac:dyDescent="0.25">
      <c r="A1686" s="193"/>
      <c r="B1686" s="174"/>
      <c r="C1686" s="69" t="s">
        <v>3</v>
      </c>
      <c r="D1686" s="131" t="s">
        <v>2005</v>
      </c>
      <c r="E1686" s="72">
        <v>77381.27</v>
      </c>
    </row>
    <row r="1687" spans="1:5" x14ac:dyDescent="0.25">
      <c r="A1687" s="193"/>
      <c r="B1687" s="174"/>
      <c r="C1687" s="69" t="s">
        <v>3</v>
      </c>
      <c r="D1687" s="131" t="s">
        <v>2006</v>
      </c>
      <c r="E1687" s="72">
        <v>74304.679999999993</v>
      </c>
    </row>
    <row r="1688" spans="1:5" x14ac:dyDescent="0.25">
      <c r="A1688" s="194"/>
      <c r="B1688" s="174"/>
      <c r="C1688" s="69" t="s">
        <v>4</v>
      </c>
      <c r="D1688" s="131" t="s">
        <v>2007</v>
      </c>
      <c r="E1688" s="72">
        <v>67845.210000000006</v>
      </c>
    </row>
    <row r="1689" spans="1:5" x14ac:dyDescent="0.25">
      <c r="A1689" s="60">
        <f>MAX(A$3:A1688)+1</f>
        <v>446</v>
      </c>
      <c r="B1689" s="6" t="s">
        <v>2008</v>
      </c>
      <c r="C1689" s="68" t="s">
        <v>3</v>
      </c>
      <c r="D1689" s="68" t="s">
        <v>2009</v>
      </c>
      <c r="E1689" s="2">
        <v>83036.14</v>
      </c>
    </row>
    <row r="1690" spans="1:5" x14ac:dyDescent="0.25">
      <c r="A1690" s="200">
        <f>MAX(A$3:A1689)+1</f>
        <v>447</v>
      </c>
      <c r="B1690" s="203" t="s">
        <v>2010</v>
      </c>
      <c r="C1690" s="125" t="s">
        <v>1</v>
      </c>
      <c r="D1690" s="131" t="s">
        <v>2011</v>
      </c>
      <c r="E1690" s="52">
        <v>83036.14</v>
      </c>
    </row>
    <row r="1691" spans="1:5" x14ac:dyDescent="0.25">
      <c r="A1691" s="201"/>
      <c r="B1691" s="203"/>
      <c r="C1691" s="125" t="s">
        <v>3</v>
      </c>
      <c r="D1691" s="131" t="s">
        <v>2012</v>
      </c>
      <c r="E1691" s="52">
        <v>71357.62</v>
      </c>
    </row>
    <row r="1692" spans="1:5" x14ac:dyDescent="0.25">
      <c r="A1692" s="201"/>
      <c r="B1692" s="203"/>
      <c r="C1692" s="125" t="s">
        <v>3</v>
      </c>
      <c r="D1692" s="131" t="s">
        <v>2013</v>
      </c>
      <c r="E1692" s="52">
        <v>60586.57</v>
      </c>
    </row>
    <row r="1693" spans="1:5" ht="31.5" x14ac:dyDescent="0.25">
      <c r="A1693" s="202"/>
      <c r="B1693" s="203"/>
      <c r="C1693" s="125" t="s">
        <v>3</v>
      </c>
      <c r="D1693" s="131" t="s">
        <v>2014</v>
      </c>
      <c r="E1693" s="52">
        <v>51187.48</v>
      </c>
    </row>
    <row r="1694" spans="1:5" x14ac:dyDescent="0.25">
      <c r="A1694" s="53">
        <f>MAX(A$3:A1693)+1</f>
        <v>448</v>
      </c>
      <c r="B1694" s="71" t="s">
        <v>2015</v>
      </c>
      <c r="C1694" s="71" t="s">
        <v>1663</v>
      </c>
      <c r="D1694" s="131" t="s">
        <v>2016</v>
      </c>
      <c r="E1694" s="16">
        <v>55051.61</v>
      </c>
    </row>
    <row r="1695" spans="1:5" x14ac:dyDescent="0.25">
      <c r="A1695" s="53">
        <f>MAX(A$3:A1694)+1</f>
        <v>449</v>
      </c>
      <c r="B1695" s="71" t="s">
        <v>2017</v>
      </c>
      <c r="C1695" s="71" t="s">
        <v>1663</v>
      </c>
      <c r="D1695" s="131" t="s">
        <v>2018</v>
      </c>
      <c r="E1695" s="16">
        <v>59440.33</v>
      </c>
    </row>
    <row r="1696" spans="1:5" x14ac:dyDescent="0.25">
      <c r="A1696" s="53">
        <f>MAX(A$3:A1695)+1</f>
        <v>450</v>
      </c>
      <c r="B1696" s="71" t="s">
        <v>2019</v>
      </c>
      <c r="C1696" s="71" t="s">
        <v>1663</v>
      </c>
      <c r="D1696" s="131" t="s">
        <v>2020</v>
      </c>
      <c r="E1696" s="16">
        <v>55274.45</v>
      </c>
    </row>
    <row r="1697" spans="1:5" x14ac:dyDescent="0.25">
      <c r="A1697" s="53">
        <f>MAX(A$3:A1696)+1</f>
        <v>451</v>
      </c>
      <c r="B1697" s="71" t="s">
        <v>2021</v>
      </c>
      <c r="C1697" s="71" t="s">
        <v>1663</v>
      </c>
      <c r="D1697" s="131" t="s">
        <v>2022</v>
      </c>
      <c r="E1697" s="16">
        <v>62283.5</v>
      </c>
    </row>
    <row r="1698" spans="1:5" x14ac:dyDescent="0.25">
      <c r="A1698" s="53">
        <f>MAX(A$3:A1697)+1</f>
        <v>452</v>
      </c>
      <c r="B1698" s="71" t="s">
        <v>2023</v>
      </c>
      <c r="C1698" s="71" t="s">
        <v>1663</v>
      </c>
      <c r="D1698" s="131" t="s">
        <v>2024</v>
      </c>
      <c r="E1698" s="16">
        <v>60093.64</v>
      </c>
    </row>
    <row r="1699" spans="1:5" x14ac:dyDescent="0.25">
      <c r="A1699" s="53">
        <f>MAX(A$3:A1698)+1</f>
        <v>453</v>
      </c>
      <c r="B1699" s="71" t="s">
        <v>2025</v>
      </c>
      <c r="C1699" s="71" t="s">
        <v>1663</v>
      </c>
      <c r="D1699" s="131" t="s">
        <v>2026</v>
      </c>
      <c r="E1699" s="16">
        <v>55611.37</v>
      </c>
    </row>
    <row r="1700" spans="1:5" x14ac:dyDescent="0.25">
      <c r="A1700" s="189">
        <f>MAX(A$3:A1699)+1</f>
        <v>454</v>
      </c>
      <c r="B1700" s="170" t="s">
        <v>2027</v>
      </c>
      <c r="C1700" s="71" t="s">
        <v>1663</v>
      </c>
      <c r="D1700" s="131" t="s">
        <v>2028</v>
      </c>
      <c r="E1700" s="16">
        <v>70112.25</v>
      </c>
    </row>
    <row r="1701" spans="1:5" x14ac:dyDescent="0.25">
      <c r="A1701" s="190"/>
      <c r="B1701" s="170"/>
      <c r="C1701" s="71" t="s">
        <v>9</v>
      </c>
      <c r="D1701" s="131" t="s">
        <v>2029</v>
      </c>
      <c r="E1701" s="16">
        <v>40638.14</v>
      </c>
    </row>
    <row r="1702" spans="1:5" x14ac:dyDescent="0.25">
      <c r="A1702" s="190"/>
      <c r="B1702" s="170"/>
      <c r="C1702" s="71" t="s">
        <v>9</v>
      </c>
      <c r="D1702" s="131" t="s">
        <v>2030</v>
      </c>
      <c r="E1702" s="16">
        <v>33141.129999999997</v>
      </c>
    </row>
    <row r="1703" spans="1:5" x14ac:dyDescent="0.25">
      <c r="A1703" s="191"/>
      <c r="B1703" s="170"/>
      <c r="C1703" s="71" t="s">
        <v>9</v>
      </c>
      <c r="D1703" s="131" t="s">
        <v>2031</v>
      </c>
      <c r="E1703" s="16">
        <v>35081.360000000001</v>
      </c>
    </row>
    <row r="1704" spans="1:5" x14ac:dyDescent="0.25">
      <c r="A1704" s="189">
        <f>MAX(A$3:A1703)+1</f>
        <v>455</v>
      </c>
      <c r="B1704" s="170" t="s">
        <v>2032</v>
      </c>
      <c r="C1704" s="71" t="s">
        <v>1663</v>
      </c>
      <c r="D1704" s="131" t="s">
        <v>2033</v>
      </c>
      <c r="E1704" s="16">
        <v>70823.37</v>
      </c>
    </row>
    <row r="1705" spans="1:5" x14ac:dyDescent="0.25">
      <c r="A1705" s="190"/>
      <c r="B1705" s="170"/>
      <c r="C1705" s="71" t="s">
        <v>9</v>
      </c>
      <c r="D1705" s="131" t="s">
        <v>2034</v>
      </c>
      <c r="E1705" s="16">
        <v>62875.040000000001</v>
      </c>
    </row>
    <row r="1706" spans="1:5" x14ac:dyDescent="0.25">
      <c r="A1706" s="191"/>
      <c r="B1706" s="170"/>
      <c r="C1706" s="71" t="s">
        <v>9</v>
      </c>
      <c r="D1706" s="131" t="s">
        <v>2035</v>
      </c>
      <c r="E1706" s="16">
        <v>54821.14</v>
      </c>
    </row>
    <row r="1707" spans="1:5" x14ac:dyDescent="0.25">
      <c r="A1707" s="189">
        <f>MAX(A$3:A1706)+1</f>
        <v>456</v>
      </c>
      <c r="B1707" s="199" t="s">
        <v>2036</v>
      </c>
      <c r="C1707" s="71" t="s">
        <v>1663</v>
      </c>
      <c r="D1707" s="131" t="s">
        <v>2037</v>
      </c>
      <c r="E1707" s="16">
        <v>63784.07</v>
      </c>
    </row>
    <row r="1708" spans="1:5" x14ac:dyDescent="0.25">
      <c r="A1708" s="190"/>
      <c r="B1708" s="199"/>
      <c r="C1708" s="71" t="s">
        <v>9</v>
      </c>
      <c r="D1708" s="131" t="s">
        <v>2038</v>
      </c>
      <c r="E1708" s="16">
        <v>33493.97</v>
      </c>
    </row>
    <row r="1709" spans="1:5" x14ac:dyDescent="0.25">
      <c r="A1709" s="190"/>
      <c r="B1709" s="199"/>
      <c r="C1709" s="71" t="s">
        <v>9</v>
      </c>
      <c r="D1709" s="131" t="s">
        <v>2039</v>
      </c>
      <c r="E1709" s="16">
        <v>22013.39</v>
      </c>
    </row>
    <row r="1710" spans="1:5" x14ac:dyDescent="0.25">
      <c r="A1710" s="191"/>
      <c r="B1710" s="199"/>
      <c r="C1710" s="71" t="s">
        <v>9</v>
      </c>
      <c r="D1710" s="131" t="s">
        <v>2040</v>
      </c>
      <c r="E1710" s="16">
        <v>49263.31</v>
      </c>
    </row>
    <row r="1711" spans="1:5" x14ac:dyDescent="0.25">
      <c r="A1711" s="189">
        <f>MAX(A$3:A1710)+1</f>
        <v>457</v>
      </c>
      <c r="B1711" s="199" t="s">
        <v>2041</v>
      </c>
      <c r="C1711" s="71" t="s">
        <v>1663</v>
      </c>
      <c r="D1711" s="131" t="s">
        <v>2042</v>
      </c>
      <c r="E1711" s="16">
        <v>77211.789999999994</v>
      </c>
    </row>
    <row r="1712" spans="1:5" x14ac:dyDescent="0.25">
      <c r="A1712" s="190"/>
      <c r="B1712" s="199"/>
      <c r="C1712" s="71" t="s">
        <v>9</v>
      </c>
      <c r="D1712" s="131" t="s">
        <v>2043</v>
      </c>
      <c r="E1712" s="16">
        <v>58207.57</v>
      </c>
    </row>
    <row r="1713" spans="1:5" x14ac:dyDescent="0.25">
      <c r="A1713" s="191"/>
      <c r="B1713" s="199"/>
      <c r="C1713" s="71" t="s">
        <v>9</v>
      </c>
      <c r="D1713" s="131" t="s">
        <v>2044</v>
      </c>
      <c r="E1713" s="16">
        <v>44143.67</v>
      </c>
    </row>
    <row r="1714" spans="1:5" x14ac:dyDescent="0.25">
      <c r="A1714" s="189">
        <f>MAX(A$3:A1713)+1</f>
        <v>458</v>
      </c>
      <c r="B1714" s="199" t="s">
        <v>2045</v>
      </c>
      <c r="C1714" s="71" t="s">
        <v>1663</v>
      </c>
      <c r="D1714" s="131" t="s">
        <v>2046</v>
      </c>
      <c r="E1714" s="16">
        <v>77432.100000000006</v>
      </c>
    </row>
    <row r="1715" spans="1:5" x14ac:dyDescent="0.25">
      <c r="A1715" s="190"/>
      <c r="B1715" s="199"/>
      <c r="C1715" s="71" t="s">
        <v>9</v>
      </c>
      <c r="D1715" s="131" t="s">
        <v>2047</v>
      </c>
      <c r="E1715" s="16">
        <v>53640.17</v>
      </c>
    </row>
    <row r="1716" spans="1:5" x14ac:dyDescent="0.25">
      <c r="A1716" s="190"/>
      <c r="B1716" s="199"/>
      <c r="C1716" s="71" t="s">
        <v>9</v>
      </c>
      <c r="D1716" s="131" t="s">
        <v>2048</v>
      </c>
      <c r="E1716" s="16">
        <v>54403.49</v>
      </c>
    </row>
    <row r="1717" spans="1:5" x14ac:dyDescent="0.25">
      <c r="A1717" s="191"/>
      <c r="B1717" s="199"/>
      <c r="C1717" s="71" t="s">
        <v>9</v>
      </c>
      <c r="D1717" s="131" t="s">
        <v>2049</v>
      </c>
      <c r="E1717" s="16">
        <v>54801.59</v>
      </c>
    </row>
    <row r="1718" spans="1:5" x14ac:dyDescent="0.25">
      <c r="A1718" s="189">
        <f>MAX(A$3:A1717)+1</f>
        <v>459</v>
      </c>
      <c r="B1718" s="199" t="s">
        <v>2050</v>
      </c>
      <c r="C1718" s="71" t="s">
        <v>1663</v>
      </c>
      <c r="D1718" s="131" t="s">
        <v>2051</v>
      </c>
      <c r="E1718" s="16">
        <v>67473.3</v>
      </c>
    </row>
    <row r="1719" spans="1:5" x14ac:dyDescent="0.25">
      <c r="A1719" s="190"/>
      <c r="B1719" s="199"/>
      <c r="C1719" s="71" t="s">
        <v>9</v>
      </c>
      <c r="D1719" s="131" t="s">
        <v>2052</v>
      </c>
      <c r="E1719" s="16">
        <v>27629.29</v>
      </c>
    </row>
    <row r="1720" spans="1:5" x14ac:dyDescent="0.25">
      <c r="A1720" s="190"/>
      <c r="B1720" s="199"/>
      <c r="C1720" s="71" t="s">
        <v>9</v>
      </c>
      <c r="D1720" s="131" t="s">
        <v>2053</v>
      </c>
      <c r="E1720" s="16">
        <v>73535.83</v>
      </c>
    </row>
    <row r="1721" spans="1:5" x14ac:dyDescent="0.25">
      <c r="A1721" s="191"/>
      <c r="B1721" s="199"/>
      <c r="C1721" s="71" t="s">
        <v>9</v>
      </c>
      <c r="D1721" s="131" t="s">
        <v>2054</v>
      </c>
      <c r="E1721" s="16">
        <v>61994.82</v>
      </c>
    </row>
    <row r="1722" spans="1:5" x14ac:dyDescent="0.25">
      <c r="A1722" s="189">
        <f>MAX(A$3:A1721)+1</f>
        <v>460</v>
      </c>
      <c r="B1722" s="199" t="s">
        <v>2055</v>
      </c>
      <c r="C1722" s="71" t="s">
        <v>1663</v>
      </c>
      <c r="D1722" s="131" t="s">
        <v>2056</v>
      </c>
      <c r="E1722" s="16">
        <v>76442.36</v>
      </c>
    </row>
    <row r="1723" spans="1:5" x14ac:dyDescent="0.25">
      <c r="A1723" s="190"/>
      <c r="B1723" s="199"/>
      <c r="C1723" s="71" t="s">
        <v>9</v>
      </c>
      <c r="D1723" s="131" t="s">
        <v>2057</v>
      </c>
      <c r="E1723" s="16">
        <v>57578.49</v>
      </c>
    </row>
    <row r="1724" spans="1:5" x14ac:dyDescent="0.25">
      <c r="A1724" s="191"/>
      <c r="B1724" s="199"/>
      <c r="C1724" s="71" t="s">
        <v>9</v>
      </c>
      <c r="D1724" s="131" t="s">
        <v>2058</v>
      </c>
      <c r="E1724" s="16">
        <v>47844.03</v>
      </c>
    </row>
    <row r="1725" spans="1:5" x14ac:dyDescent="0.25">
      <c r="A1725" s="189">
        <f>MAX(A$3:A1724)+1</f>
        <v>461</v>
      </c>
      <c r="B1725" s="199" t="s">
        <v>2059</v>
      </c>
      <c r="C1725" s="71" t="s">
        <v>1663</v>
      </c>
      <c r="D1725" s="131" t="s">
        <v>2060</v>
      </c>
      <c r="E1725" s="16">
        <v>64179.98</v>
      </c>
    </row>
    <row r="1726" spans="1:5" x14ac:dyDescent="0.25">
      <c r="A1726" s="190"/>
      <c r="B1726" s="199"/>
      <c r="C1726" s="71" t="s">
        <v>9</v>
      </c>
      <c r="D1726" s="131" t="s">
        <v>2061</v>
      </c>
      <c r="E1726" s="16">
        <v>48863.4</v>
      </c>
    </row>
    <row r="1727" spans="1:5" x14ac:dyDescent="0.25">
      <c r="A1727" s="191"/>
      <c r="B1727" s="199"/>
      <c r="C1727" s="71" t="s">
        <v>9</v>
      </c>
      <c r="D1727" s="131" t="s">
        <v>2062</v>
      </c>
      <c r="E1727" s="16">
        <v>45625.41</v>
      </c>
    </row>
    <row r="1728" spans="1:5" x14ac:dyDescent="0.25">
      <c r="A1728" s="53">
        <f>MAX(A$3:A1727)+1</f>
        <v>462</v>
      </c>
      <c r="B1728" s="13" t="s">
        <v>2063</v>
      </c>
      <c r="C1728" s="71" t="s">
        <v>1663</v>
      </c>
      <c r="D1728" s="131" t="s">
        <v>2064</v>
      </c>
      <c r="E1728" s="16">
        <v>62530.2</v>
      </c>
    </row>
    <row r="1729" spans="1:5" x14ac:dyDescent="0.25">
      <c r="A1729" s="189">
        <f>MAX(A$3:A1728)+1</f>
        <v>463</v>
      </c>
      <c r="B1729" s="199" t="s">
        <v>2065</v>
      </c>
      <c r="C1729" s="71" t="s">
        <v>1663</v>
      </c>
      <c r="D1729" s="131" t="s">
        <v>2066</v>
      </c>
      <c r="E1729" s="16">
        <v>75185.81</v>
      </c>
    </row>
    <row r="1730" spans="1:5" x14ac:dyDescent="0.25">
      <c r="A1730" s="190"/>
      <c r="B1730" s="199"/>
      <c r="C1730" s="71" t="s">
        <v>9</v>
      </c>
      <c r="D1730" s="131" t="s">
        <v>2067</v>
      </c>
      <c r="E1730" s="16">
        <v>42461.82</v>
      </c>
    </row>
    <row r="1731" spans="1:5" x14ac:dyDescent="0.25">
      <c r="A1731" s="191"/>
      <c r="B1731" s="199"/>
      <c r="C1731" s="71" t="s">
        <v>9</v>
      </c>
      <c r="D1731" s="131" t="s">
        <v>2068</v>
      </c>
      <c r="E1731" s="16">
        <v>48762.5</v>
      </c>
    </row>
    <row r="1732" spans="1:5" x14ac:dyDescent="0.25">
      <c r="A1732" s="189">
        <f>MAX(A$3:A1731)+1</f>
        <v>464</v>
      </c>
      <c r="B1732" s="199" t="s">
        <v>2069</v>
      </c>
      <c r="C1732" s="71" t="s">
        <v>1663</v>
      </c>
      <c r="D1732" s="131" t="s">
        <v>2070</v>
      </c>
      <c r="E1732" s="16">
        <v>60895.19</v>
      </c>
    </row>
    <row r="1733" spans="1:5" x14ac:dyDescent="0.25">
      <c r="A1733" s="190"/>
      <c r="B1733" s="199"/>
      <c r="C1733" s="71" t="s">
        <v>9</v>
      </c>
      <c r="D1733" s="131" t="s">
        <v>2071</v>
      </c>
      <c r="E1733" s="16">
        <v>56234.13</v>
      </c>
    </row>
    <row r="1734" spans="1:5" x14ac:dyDescent="0.25">
      <c r="A1734" s="190"/>
      <c r="B1734" s="199"/>
      <c r="C1734" s="71" t="s">
        <v>9</v>
      </c>
      <c r="D1734" s="131" t="s">
        <v>2072</v>
      </c>
      <c r="E1734" s="16">
        <v>40837.67</v>
      </c>
    </row>
    <row r="1735" spans="1:5" x14ac:dyDescent="0.25">
      <c r="A1735" s="190"/>
      <c r="B1735" s="199"/>
      <c r="C1735" s="71" t="s">
        <v>9</v>
      </c>
      <c r="D1735" s="131" t="s">
        <v>2073</v>
      </c>
      <c r="E1735" s="16">
        <v>78392.75</v>
      </c>
    </row>
    <row r="1736" spans="1:5" x14ac:dyDescent="0.25">
      <c r="A1736" s="190"/>
      <c r="B1736" s="199"/>
      <c r="C1736" s="71" t="s">
        <v>9</v>
      </c>
      <c r="D1736" s="131" t="s">
        <v>2074</v>
      </c>
      <c r="E1736" s="16">
        <v>43483.81</v>
      </c>
    </row>
    <row r="1737" spans="1:5" x14ac:dyDescent="0.25">
      <c r="A1737" s="190"/>
      <c r="B1737" s="199"/>
      <c r="C1737" s="71" t="s">
        <v>9</v>
      </c>
      <c r="D1737" s="131" t="s">
        <v>2039</v>
      </c>
      <c r="E1737" s="16">
        <v>25160.6</v>
      </c>
    </row>
    <row r="1738" spans="1:5" x14ac:dyDescent="0.25">
      <c r="A1738" s="191"/>
      <c r="B1738" s="199"/>
      <c r="C1738" s="71" t="s">
        <v>9</v>
      </c>
      <c r="D1738" s="131" t="s">
        <v>2075</v>
      </c>
      <c r="E1738" s="16">
        <v>63367.71</v>
      </c>
    </row>
    <row r="1739" spans="1:5" x14ac:dyDescent="0.25">
      <c r="A1739" s="189">
        <f>MAX(A$3:A1738)+1</f>
        <v>465</v>
      </c>
      <c r="B1739" s="170" t="s">
        <v>2076</v>
      </c>
      <c r="C1739" s="71" t="s">
        <v>1663</v>
      </c>
      <c r="D1739" s="131" t="s">
        <v>2077</v>
      </c>
      <c r="E1739" s="16">
        <v>56235.91</v>
      </c>
    </row>
    <row r="1740" spans="1:5" x14ac:dyDescent="0.25">
      <c r="A1740" s="190"/>
      <c r="B1740" s="170"/>
      <c r="C1740" s="71" t="s">
        <v>9</v>
      </c>
      <c r="D1740" s="131" t="s">
        <v>2078</v>
      </c>
      <c r="E1740" s="16">
        <v>43518.35</v>
      </c>
    </row>
    <row r="1741" spans="1:5" x14ac:dyDescent="0.25">
      <c r="A1741" s="191"/>
      <c r="B1741" s="170"/>
      <c r="C1741" s="71" t="s">
        <v>9</v>
      </c>
      <c r="D1741" s="131" t="s">
        <v>2079</v>
      </c>
      <c r="E1741" s="16">
        <v>43816.05</v>
      </c>
    </row>
    <row r="1742" spans="1:5" x14ac:dyDescent="0.25">
      <c r="A1742" s="189">
        <f>MAX(A$3:A1741)+1</f>
        <v>466</v>
      </c>
      <c r="B1742" s="170" t="s">
        <v>2080</v>
      </c>
      <c r="C1742" s="71" t="s">
        <v>1663</v>
      </c>
      <c r="D1742" s="131" t="s">
        <v>2081</v>
      </c>
      <c r="E1742" s="16">
        <v>56773.52</v>
      </c>
    </row>
    <row r="1743" spans="1:5" x14ac:dyDescent="0.25">
      <c r="A1743" s="191"/>
      <c r="B1743" s="170"/>
      <c r="C1743" s="71" t="s">
        <v>9</v>
      </c>
      <c r="D1743" s="131" t="s">
        <v>2082</v>
      </c>
      <c r="E1743" s="16">
        <v>56837.29</v>
      </c>
    </row>
    <row r="1744" spans="1:5" x14ac:dyDescent="0.25">
      <c r="A1744" s="53">
        <f>MAX(A$3:A1743)+1</f>
        <v>467</v>
      </c>
      <c r="B1744" s="71" t="s">
        <v>2083</v>
      </c>
      <c r="C1744" s="71" t="s">
        <v>1663</v>
      </c>
      <c r="D1744" s="131" t="s">
        <v>2084</v>
      </c>
      <c r="E1744" s="16">
        <v>63409.33</v>
      </c>
    </row>
    <row r="1745" spans="1:5" x14ac:dyDescent="0.25">
      <c r="A1745" s="189">
        <f>MAX(A$3:A1744)+1</f>
        <v>468</v>
      </c>
      <c r="B1745" s="170" t="s">
        <v>2085</v>
      </c>
      <c r="C1745" s="71" t="s">
        <v>1663</v>
      </c>
      <c r="D1745" s="131" t="s">
        <v>2086</v>
      </c>
      <c r="E1745" s="16">
        <v>70842.37</v>
      </c>
    </row>
    <row r="1746" spans="1:5" x14ac:dyDescent="0.25">
      <c r="A1746" s="191"/>
      <c r="B1746" s="170"/>
      <c r="C1746" s="71" t="s">
        <v>9</v>
      </c>
      <c r="D1746" s="131" t="s">
        <v>2087</v>
      </c>
      <c r="E1746" s="16">
        <v>39553.99</v>
      </c>
    </row>
    <row r="1747" spans="1:5" x14ac:dyDescent="0.25">
      <c r="A1747" s="167">
        <f>MAX(A$3:A1746)+1</f>
        <v>469</v>
      </c>
      <c r="B1747" s="170" t="s">
        <v>2088</v>
      </c>
      <c r="C1747" s="71" t="s">
        <v>1663</v>
      </c>
      <c r="D1747" s="131" t="s">
        <v>2089</v>
      </c>
      <c r="E1747" s="16">
        <v>65207.76</v>
      </c>
    </row>
    <row r="1748" spans="1:5" x14ac:dyDescent="0.25">
      <c r="A1748" s="168"/>
      <c r="B1748" s="170"/>
      <c r="C1748" s="71" t="s">
        <v>9</v>
      </c>
      <c r="D1748" s="131" t="s">
        <v>2090</v>
      </c>
      <c r="E1748" s="16">
        <v>77422.23</v>
      </c>
    </row>
    <row r="1749" spans="1:5" x14ac:dyDescent="0.25">
      <c r="A1749" s="169"/>
      <c r="B1749" s="170"/>
      <c r="C1749" s="71" t="s">
        <v>9</v>
      </c>
      <c r="D1749" s="131" t="s">
        <v>2091</v>
      </c>
      <c r="E1749" s="16">
        <v>15746.46</v>
      </c>
    </row>
    <row r="1750" spans="1:5" x14ac:dyDescent="0.25">
      <c r="A1750" s="53">
        <f>MAX(A$3:A1749)+1</f>
        <v>470</v>
      </c>
      <c r="B1750" s="71" t="s">
        <v>2092</v>
      </c>
      <c r="C1750" s="71" t="s">
        <v>1663</v>
      </c>
      <c r="D1750" s="131" t="s">
        <v>2093</v>
      </c>
      <c r="E1750" s="16">
        <v>58303.91</v>
      </c>
    </row>
    <row r="1751" spans="1:5" x14ac:dyDescent="0.25">
      <c r="A1751" s="189">
        <f>MAX(A$3:A1750)+1</f>
        <v>471</v>
      </c>
      <c r="B1751" s="170" t="s">
        <v>2094</v>
      </c>
      <c r="C1751" s="71" t="s">
        <v>1663</v>
      </c>
      <c r="D1751" s="131" t="s">
        <v>2095</v>
      </c>
      <c r="E1751" s="16">
        <v>72836.61</v>
      </c>
    </row>
    <row r="1752" spans="1:5" x14ac:dyDescent="0.25">
      <c r="A1752" s="190"/>
      <c r="B1752" s="170"/>
      <c r="C1752" s="71" t="s">
        <v>9</v>
      </c>
      <c r="D1752" s="131" t="s">
        <v>2096</v>
      </c>
      <c r="E1752" s="16">
        <v>72836.61</v>
      </c>
    </row>
    <row r="1753" spans="1:5" x14ac:dyDescent="0.25">
      <c r="A1753" s="190"/>
      <c r="B1753" s="170"/>
      <c r="C1753" s="71" t="s">
        <v>9</v>
      </c>
      <c r="D1753" s="131" t="s">
        <v>2097</v>
      </c>
      <c r="E1753" s="16">
        <v>49305.41</v>
      </c>
    </row>
    <row r="1754" spans="1:5" x14ac:dyDescent="0.25">
      <c r="A1754" s="191"/>
      <c r="B1754" s="170"/>
      <c r="C1754" s="71" t="s">
        <v>9</v>
      </c>
      <c r="D1754" s="131" t="s">
        <v>2098</v>
      </c>
      <c r="E1754" s="16">
        <v>56338.14</v>
      </c>
    </row>
    <row r="1755" spans="1:5" x14ac:dyDescent="0.25">
      <c r="A1755" s="53">
        <f>MAX(A$3:A1754)+1</f>
        <v>472</v>
      </c>
      <c r="B1755" s="71" t="s">
        <v>2099</v>
      </c>
      <c r="C1755" s="71" t="s">
        <v>1663</v>
      </c>
      <c r="D1755" s="131" t="s">
        <v>2100</v>
      </c>
      <c r="E1755" s="16">
        <v>54782.400000000001</v>
      </c>
    </row>
    <row r="1756" spans="1:5" x14ac:dyDescent="0.25">
      <c r="A1756" s="189">
        <f>MAX(A$3:A1755)+1</f>
        <v>473</v>
      </c>
      <c r="B1756" s="199" t="s">
        <v>2101</v>
      </c>
      <c r="C1756" s="71" t="s">
        <v>1663</v>
      </c>
      <c r="D1756" s="131" t="s">
        <v>2102</v>
      </c>
      <c r="E1756" s="16">
        <v>65436.77</v>
      </c>
    </row>
    <row r="1757" spans="1:5" x14ac:dyDescent="0.25">
      <c r="A1757" s="190"/>
      <c r="B1757" s="199"/>
      <c r="C1757" s="71" t="s">
        <v>9</v>
      </c>
      <c r="D1757" s="131" t="s">
        <v>2103</v>
      </c>
      <c r="E1757" s="16">
        <v>53377.33</v>
      </c>
    </row>
    <row r="1758" spans="1:5" x14ac:dyDescent="0.25">
      <c r="A1758" s="191"/>
      <c r="B1758" s="199"/>
      <c r="C1758" s="71" t="s">
        <v>9</v>
      </c>
      <c r="D1758" s="131" t="s">
        <v>2104</v>
      </c>
      <c r="E1758" s="16">
        <v>53047.93</v>
      </c>
    </row>
    <row r="1759" spans="1:5" ht="31.5" x14ac:dyDescent="0.25">
      <c r="A1759" s="189">
        <f>MAX(A$3:A1758)+1</f>
        <v>474</v>
      </c>
      <c r="B1759" s="204" t="s">
        <v>2105</v>
      </c>
      <c r="C1759" s="71" t="s">
        <v>1663</v>
      </c>
      <c r="D1759" s="131" t="s">
        <v>2106</v>
      </c>
      <c r="E1759" s="16">
        <v>0</v>
      </c>
    </row>
    <row r="1760" spans="1:5" x14ac:dyDescent="0.25">
      <c r="A1760" s="190"/>
      <c r="B1760" s="205"/>
      <c r="C1760" s="71" t="s">
        <v>9</v>
      </c>
      <c r="D1760" s="131" t="s">
        <v>2107</v>
      </c>
      <c r="E1760" s="16">
        <v>72048.34</v>
      </c>
    </row>
    <row r="1761" spans="1:5" x14ac:dyDescent="0.25">
      <c r="A1761" s="190"/>
      <c r="B1761" s="205"/>
      <c r="C1761" s="71" t="s">
        <v>9</v>
      </c>
      <c r="D1761" s="131" t="s">
        <v>2108</v>
      </c>
      <c r="E1761" s="16">
        <v>64940.1</v>
      </c>
    </row>
    <row r="1762" spans="1:5" x14ac:dyDescent="0.25">
      <c r="A1762" s="191"/>
      <c r="B1762" s="206"/>
      <c r="C1762" s="71" t="s">
        <v>9</v>
      </c>
      <c r="D1762" s="131" t="s">
        <v>2109</v>
      </c>
      <c r="E1762" s="16">
        <v>48719.92</v>
      </c>
    </row>
    <row r="1763" spans="1:5" x14ac:dyDescent="0.25">
      <c r="A1763" s="189">
        <f>MAX(A$3:A1762)+1</f>
        <v>475</v>
      </c>
      <c r="B1763" s="199" t="s">
        <v>2110</v>
      </c>
      <c r="C1763" s="71" t="s">
        <v>1663</v>
      </c>
      <c r="D1763" s="131" t="s">
        <v>2111</v>
      </c>
      <c r="E1763" s="16">
        <v>65995.509999999995</v>
      </c>
    </row>
    <row r="1764" spans="1:5" x14ac:dyDescent="0.25">
      <c r="A1764" s="190"/>
      <c r="B1764" s="199"/>
      <c r="C1764" s="71" t="s">
        <v>9</v>
      </c>
      <c r="D1764" s="131" t="s">
        <v>2112</v>
      </c>
      <c r="E1764" s="16">
        <v>31851.16</v>
      </c>
    </row>
    <row r="1765" spans="1:5" x14ac:dyDescent="0.25">
      <c r="A1765" s="191"/>
      <c r="B1765" s="199"/>
      <c r="C1765" s="71" t="s">
        <v>9</v>
      </c>
      <c r="D1765" s="131" t="s">
        <v>2113</v>
      </c>
      <c r="E1765" s="16">
        <v>40526.720000000001</v>
      </c>
    </row>
    <row r="1766" spans="1:5" x14ac:dyDescent="0.25">
      <c r="A1766" s="53">
        <f>MAX(A$3:A1765)+1</f>
        <v>476</v>
      </c>
      <c r="B1766" s="13" t="s">
        <v>2114</v>
      </c>
      <c r="C1766" s="71" t="s">
        <v>1663</v>
      </c>
      <c r="D1766" s="131" t="s">
        <v>2115</v>
      </c>
      <c r="E1766" s="16">
        <v>75026.92</v>
      </c>
    </row>
    <row r="1767" spans="1:5" x14ac:dyDescent="0.25">
      <c r="A1767" s="189">
        <f>MAX(A$3:A1766)+1</f>
        <v>477</v>
      </c>
      <c r="B1767" s="199" t="s">
        <v>2116</v>
      </c>
      <c r="C1767" s="71" t="s">
        <v>1663</v>
      </c>
      <c r="D1767" s="131" t="s">
        <v>2117</v>
      </c>
      <c r="E1767" s="16">
        <v>64279.3</v>
      </c>
    </row>
    <row r="1768" spans="1:5" x14ac:dyDescent="0.25">
      <c r="A1768" s="190"/>
      <c r="B1768" s="199"/>
      <c r="C1768" s="71" t="s">
        <v>9</v>
      </c>
      <c r="D1768" s="131" t="s">
        <v>2118</v>
      </c>
      <c r="E1768" s="16">
        <v>93201.87</v>
      </c>
    </row>
    <row r="1769" spans="1:5" x14ac:dyDescent="0.25">
      <c r="A1769" s="191"/>
      <c r="B1769" s="199"/>
      <c r="C1769" s="71" t="s">
        <v>9</v>
      </c>
      <c r="D1769" s="131" t="s">
        <v>2119</v>
      </c>
      <c r="E1769" s="16">
        <v>62768.61</v>
      </c>
    </row>
    <row r="1770" spans="1:5" x14ac:dyDescent="0.25">
      <c r="A1770" s="189">
        <f>MAX(A$3:A1769)+1</f>
        <v>478</v>
      </c>
      <c r="B1770" s="199" t="s">
        <v>2120</v>
      </c>
      <c r="C1770" s="71" t="s">
        <v>1663</v>
      </c>
      <c r="D1770" s="131" t="s">
        <v>2121</v>
      </c>
      <c r="E1770" s="16">
        <v>87956.41</v>
      </c>
    </row>
    <row r="1771" spans="1:5" x14ac:dyDescent="0.25">
      <c r="A1771" s="190"/>
      <c r="B1771" s="199"/>
      <c r="C1771" s="71" t="s">
        <v>9</v>
      </c>
      <c r="D1771" s="131" t="s">
        <v>2122</v>
      </c>
      <c r="E1771" s="16">
        <v>51899.02</v>
      </c>
    </row>
    <row r="1772" spans="1:5" x14ac:dyDescent="0.25">
      <c r="A1772" s="191"/>
      <c r="B1772" s="199"/>
      <c r="C1772" s="71" t="s">
        <v>9</v>
      </c>
      <c r="D1772" s="131" t="s">
        <v>2123</v>
      </c>
      <c r="E1772" s="16">
        <v>58987.78</v>
      </c>
    </row>
    <row r="1773" spans="1:5" x14ac:dyDescent="0.25">
      <c r="A1773" s="189">
        <f>MAX(A$3:A1772)+1</f>
        <v>479</v>
      </c>
      <c r="B1773" s="199" t="s">
        <v>2124</v>
      </c>
      <c r="C1773" s="71" t="s">
        <v>1663</v>
      </c>
      <c r="D1773" s="131" t="s">
        <v>2125</v>
      </c>
      <c r="E1773" s="16">
        <v>82061.679999999993</v>
      </c>
    </row>
    <row r="1774" spans="1:5" x14ac:dyDescent="0.25">
      <c r="A1774" s="190"/>
      <c r="B1774" s="199"/>
      <c r="C1774" s="71" t="s">
        <v>9</v>
      </c>
      <c r="D1774" s="131" t="s">
        <v>2126</v>
      </c>
      <c r="E1774" s="16">
        <v>66972.12</v>
      </c>
    </row>
    <row r="1775" spans="1:5" x14ac:dyDescent="0.25">
      <c r="A1775" s="191"/>
      <c r="B1775" s="199"/>
      <c r="C1775" s="71" t="s">
        <v>9</v>
      </c>
      <c r="D1775" s="131" t="s">
        <v>2127</v>
      </c>
      <c r="E1775" s="16">
        <v>107641.07</v>
      </c>
    </row>
    <row r="1776" spans="1:5" x14ac:dyDescent="0.25">
      <c r="A1776" s="53">
        <f>MAX(A$3:A1775)+1</f>
        <v>480</v>
      </c>
      <c r="B1776" s="71" t="s">
        <v>2128</v>
      </c>
      <c r="C1776" s="71" t="s">
        <v>1663</v>
      </c>
      <c r="D1776" s="131" t="s">
        <v>2129</v>
      </c>
      <c r="E1776" s="16">
        <v>59735.29</v>
      </c>
    </row>
    <row r="1777" spans="1:5" x14ac:dyDescent="0.25">
      <c r="A1777" s="189">
        <f>MAX(A$3:A1776)+1</f>
        <v>481</v>
      </c>
      <c r="B1777" s="170" t="s">
        <v>2130</v>
      </c>
      <c r="C1777" s="71" t="s">
        <v>1663</v>
      </c>
      <c r="D1777" s="131" t="s">
        <v>2131</v>
      </c>
      <c r="E1777" s="16">
        <v>72346.94</v>
      </c>
    </row>
    <row r="1778" spans="1:5" x14ac:dyDescent="0.25">
      <c r="A1778" s="190"/>
      <c r="B1778" s="170"/>
      <c r="C1778" s="71" t="s">
        <v>9</v>
      </c>
      <c r="D1778" s="131" t="s">
        <v>1407</v>
      </c>
      <c r="E1778" s="16">
        <v>52502.51</v>
      </c>
    </row>
    <row r="1779" spans="1:5" x14ac:dyDescent="0.25">
      <c r="A1779" s="191"/>
      <c r="B1779" s="170"/>
      <c r="C1779" s="71" t="s">
        <v>9</v>
      </c>
      <c r="D1779" s="131" t="s">
        <v>2132</v>
      </c>
      <c r="E1779" s="16">
        <v>47855.93</v>
      </c>
    </row>
    <row r="1780" spans="1:5" x14ac:dyDescent="0.25">
      <c r="A1780" s="192">
        <f>MAX(A$3:A1779)+1</f>
        <v>482</v>
      </c>
      <c r="B1780" s="174" t="s">
        <v>2133</v>
      </c>
      <c r="C1780" s="71" t="s">
        <v>1663</v>
      </c>
      <c r="D1780" s="131" t="s">
        <v>2134</v>
      </c>
      <c r="E1780" s="16">
        <v>82077.37</v>
      </c>
    </row>
    <row r="1781" spans="1:5" x14ac:dyDescent="0.25">
      <c r="A1781" s="193"/>
      <c r="B1781" s="174"/>
      <c r="C1781" s="71" t="s">
        <v>9</v>
      </c>
      <c r="D1781" s="131" t="s">
        <v>2135</v>
      </c>
      <c r="E1781" s="16">
        <v>57878.720000000001</v>
      </c>
    </row>
    <row r="1782" spans="1:5" x14ac:dyDescent="0.25">
      <c r="A1782" s="193"/>
      <c r="B1782" s="174"/>
      <c r="C1782" s="71" t="s">
        <v>9</v>
      </c>
      <c r="D1782" s="131" t="s">
        <v>2136</v>
      </c>
      <c r="E1782" s="16">
        <v>55749.82</v>
      </c>
    </row>
    <row r="1783" spans="1:5" x14ac:dyDescent="0.25">
      <c r="A1783" s="194"/>
      <c r="B1783" s="174"/>
      <c r="C1783" s="71" t="s">
        <v>9</v>
      </c>
      <c r="D1783" s="131" t="s">
        <v>2137</v>
      </c>
      <c r="E1783" s="16">
        <v>56390.64</v>
      </c>
    </row>
    <row r="1784" spans="1:5" x14ac:dyDescent="0.25">
      <c r="A1784" s="53">
        <f>MAX(A$3:A1783)+1</f>
        <v>483</v>
      </c>
      <c r="B1784" s="71" t="s">
        <v>2138</v>
      </c>
      <c r="C1784" s="71" t="s">
        <v>1663</v>
      </c>
      <c r="D1784" s="131" t="s">
        <v>2139</v>
      </c>
      <c r="E1784" s="16">
        <v>59959.77</v>
      </c>
    </row>
    <row r="1785" spans="1:5" x14ac:dyDescent="0.25">
      <c r="A1785" s="189">
        <f>MAX(A$3:A1784)+1</f>
        <v>484</v>
      </c>
      <c r="B1785" s="170" t="s">
        <v>2140</v>
      </c>
      <c r="C1785" s="71" t="s">
        <v>1663</v>
      </c>
      <c r="D1785" s="131" t="s">
        <v>2141</v>
      </c>
      <c r="E1785" s="16">
        <v>96775</v>
      </c>
    </row>
    <row r="1786" spans="1:5" x14ac:dyDescent="0.25">
      <c r="A1786" s="190"/>
      <c r="B1786" s="170"/>
      <c r="C1786" s="71" t="s">
        <v>9</v>
      </c>
      <c r="D1786" s="131" t="s">
        <v>2142</v>
      </c>
      <c r="E1786" s="16">
        <v>34524</v>
      </c>
    </row>
    <row r="1787" spans="1:5" x14ac:dyDescent="0.25">
      <c r="A1787" s="190"/>
      <c r="B1787" s="170"/>
      <c r="C1787" s="71" t="s">
        <v>9</v>
      </c>
      <c r="D1787" s="131" t="s">
        <v>2143</v>
      </c>
      <c r="E1787" s="16">
        <v>36023</v>
      </c>
    </row>
    <row r="1788" spans="1:5" x14ac:dyDescent="0.25">
      <c r="A1788" s="190"/>
      <c r="B1788" s="170"/>
      <c r="C1788" s="71" t="s">
        <v>9</v>
      </c>
      <c r="D1788" s="131" t="s">
        <v>54</v>
      </c>
      <c r="E1788" s="16">
        <v>57684</v>
      </c>
    </row>
    <row r="1789" spans="1:5" x14ac:dyDescent="0.25">
      <c r="A1789" s="191"/>
      <c r="B1789" s="170"/>
      <c r="C1789" s="71" t="s">
        <v>4</v>
      </c>
      <c r="D1789" s="131" t="s">
        <v>2144</v>
      </c>
      <c r="E1789" s="16">
        <v>49317</v>
      </c>
    </row>
    <row r="1790" spans="1:5" x14ac:dyDescent="0.25">
      <c r="A1790" s="189">
        <f>MAX(A$3:A1789)+1</f>
        <v>485</v>
      </c>
      <c r="B1790" s="170" t="s">
        <v>2145</v>
      </c>
      <c r="C1790" s="71" t="s">
        <v>1663</v>
      </c>
      <c r="D1790" s="131" t="s">
        <v>2146</v>
      </c>
      <c r="E1790" s="16">
        <v>80825</v>
      </c>
    </row>
    <row r="1791" spans="1:5" x14ac:dyDescent="0.25">
      <c r="A1791" s="190"/>
      <c r="B1791" s="170"/>
      <c r="C1791" s="71" t="s">
        <v>9</v>
      </c>
      <c r="D1791" s="65" t="s">
        <v>2147</v>
      </c>
      <c r="E1791" s="16">
        <v>52178</v>
      </c>
    </row>
    <row r="1792" spans="1:5" x14ac:dyDescent="0.25">
      <c r="A1792" s="190"/>
      <c r="B1792" s="170"/>
      <c r="C1792" s="116" t="s">
        <v>9</v>
      </c>
      <c r="D1792" s="65" t="s">
        <v>2148</v>
      </c>
      <c r="E1792" s="16">
        <v>50733</v>
      </c>
    </row>
    <row r="1793" spans="1:5" x14ac:dyDescent="0.25">
      <c r="A1793" s="191"/>
      <c r="B1793" s="170"/>
      <c r="C1793" s="116" t="s">
        <v>4</v>
      </c>
      <c r="D1793" s="65" t="s">
        <v>2149</v>
      </c>
      <c r="E1793" s="16">
        <v>41552</v>
      </c>
    </row>
    <row r="1794" spans="1:5" x14ac:dyDescent="0.25">
      <c r="A1794" s="189">
        <f>MAX(A$3:A1793)+1</f>
        <v>486</v>
      </c>
      <c r="B1794" s="204" t="s">
        <v>2150</v>
      </c>
      <c r="C1794" s="118" t="s">
        <v>1</v>
      </c>
      <c r="D1794" s="118" t="s">
        <v>2151</v>
      </c>
      <c r="E1794" s="26">
        <v>72182.100000000006</v>
      </c>
    </row>
    <row r="1795" spans="1:5" x14ac:dyDescent="0.25">
      <c r="A1795" s="191"/>
      <c r="B1795" s="205"/>
      <c r="C1795" s="118" t="s">
        <v>3</v>
      </c>
      <c r="D1795" s="118" t="s">
        <v>2152</v>
      </c>
      <c r="E1795" s="26">
        <v>65427.83</v>
      </c>
    </row>
    <row r="1796" spans="1:5" x14ac:dyDescent="0.25">
      <c r="A1796" s="189">
        <f>MAX(A$3:A1795)+1</f>
        <v>487</v>
      </c>
      <c r="B1796" s="170" t="s">
        <v>2153</v>
      </c>
      <c r="C1796" s="65" t="s">
        <v>1</v>
      </c>
      <c r="D1796" s="65" t="s">
        <v>2154</v>
      </c>
      <c r="E1796" s="72">
        <v>114027.31</v>
      </c>
    </row>
    <row r="1797" spans="1:5" x14ac:dyDescent="0.25">
      <c r="A1797" s="190"/>
      <c r="B1797" s="170"/>
      <c r="C1797" s="65" t="s">
        <v>3</v>
      </c>
      <c r="D1797" s="65" t="s">
        <v>2155</v>
      </c>
      <c r="E1797" s="72">
        <v>71546.460000000006</v>
      </c>
    </row>
    <row r="1798" spans="1:5" x14ac:dyDescent="0.25">
      <c r="A1798" s="190"/>
      <c r="B1798" s="170"/>
      <c r="C1798" s="65" t="s">
        <v>3</v>
      </c>
      <c r="D1798" s="65" t="s">
        <v>2156</v>
      </c>
      <c r="E1798" s="72">
        <v>79090.289999999994</v>
      </c>
    </row>
    <row r="1799" spans="1:5" x14ac:dyDescent="0.25">
      <c r="A1799" s="190"/>
      <c r="B1799" s="170"/>
      <c r="C1799" s="69" t="s">
        <v>3</v>
      </c>
      <c r="D1799" s="65" t="s">
        <v>573</v>
      </c>
      <c r="E1799" s="72">
        <v>52605.120000000003</v>
      </c>
    </row>
    <row r="1800" spans="1:5" x14ac:dyDescent="0.25">
      <c r="A1800" s="190"/>
      <c r="B1800" s="170"/>
      <c r="C1800" s="69" t="s">
        <v>3</v>
      </c>
      <c r="D1800" s="65" t="s">
        <v>2157</v>
      </c>
      <c r="E1800" s="72">
        <v>88976.58</v>
      </c>
    </row>
    <row r="1801" spans="1:5" x14ac:dyDescent="0.25">
      <c r="A1801" s="191"/>
      <c r="B1801" s="170"/>
      <c r="C1801" s="69" t="s">
        <v>4</v>
      </c>
      <c r="D1801" s="65" t="s">
        <v>2158</v>
      </c>
      <c r="E1801" s="72">
        <v>61733.43</v>
      </c>
    </row>
    <row r="1802" spans="1:5" x14ac:dyDescent="0.25">
      <c r="A1802" s="189">
        <f>MAX(A$3:A1801)+1</f>
        <v>488</v>
      </c>
      <c r="B1802" s="170" t="s">
        <v>2159</v>
      </c>
      <c r="C1802" s="69" t="s">
        <v>1</v>
      </c>
      <c r="D1802" s="65" t="s">
        <v>2160</v>
      </c>
      <c r="E1802" s="72">
        <v>102347.02</v>
      </c>
    </row>
    <row r="1803" spans="1:5" x14ac:dyDescent="0.25">
      <c r="A1803" s="190"/>
      <c r="B1803" s="170"/>
      <c r="C1803" s="69" t="s">
        <v>3</v>
      </c>
      <c r="D1803" s="65" t="s">
        <v>2161</v>
      </c>
      <c r="E1803" s="72">
        <v>70492.2</v>
      </c>
    </row>
    <row r="1804" spans="1:5" x14ac:dyDescent="0.25">
      <c r="A1804" s="190"/>
      <c r="B1804" s="170"/>
      <c r="C1804" s="69" t="s">
        <v>3</v>
      </c>
      <c r="D1804" s="65" t="s">
        <v>2162</v>
      </c>
      <c r="E1804" s="72">
        <v>65428.22</v>
      </c>
    </row>
    <row r="1805" spans="1:5" x14ac:dyDescent="0.25">
      <c r="A1805" s="190"/>
      <c r="B1805" s="170"/>
      <c r="C1805" s="69" t="s">
        <v>3</v>
      </c>
      <c r="D1805" s="65" t="s">
        <v>2163</v>
      </c>
      <c r="E1805" s="72">
        <v>57743.040000000001</v>
      </c>
    </row>
    <row r="1806" spans="1:5" x14ac:dyDescent="0.25">
      <c r="A1806" s="190"/>
      <c r="B1806" s="170"/>
      <c r="C1806" s="69" t="s">
        <v>3</v>
      </c>
      <c r="D1806" s="65" t="s">
        <v>2164</v>
      </c>
      <c r="E1806" s="72">
        <v>82600.2</v>
      </c>
    </row>
    <row r="1807" spans="1:5" x14ac:dyDescent="0.25">
      <c r="A1807" s="190"/>
      <c r="B1807" s="170"/>
      <c r="C1807" s="69" t="s">
        <v>3</v>
      </c>
      <c r="D1807" s="65" t="s">
        <v>2165</v>
      </c>
      <c r="E1807" s="72">
        <v>53420.53</v>
      </c>
    </row>
    <row r="1808" spans="1:5" x14ac:dyDescent="0.25">
      <c r="A1808" s="191"/>
      <c r="B1808" s="170"/>
      <c r="C1808" s="69" t="s">
        <v>4</v>
      </c>
      <c r="D1808" s="65" t="s">
        <v>2166</v>
      </c>
      <c r="E1808" s="72">
        <v>53732.82</v>
      </c>
    </row>
    <row r="1809" spans="1:5" x14ac:dyDescent="0.25">
      <c r="A1809" s="189">
        <f>MAX(A$3:A1808)+1</f>
        <v>489</v>
      </c>
      <c r="B1809" s="170" t="s">
        <v>2167</v>
      </c>
      <c r="C1809" s="69" t="s">
        <v>1</v>
      </c>
      <c r="D1809" s="65" t="s">
        <v>2168</v>
      </c>
      <c r="E1809" s="72">
        <v>108047</v>
      </c>
    </row>
    <row r="1810" spans="1:5" x14ac:dyDescent="0.25">
      <c r="A1810" s="190"/>
      <c r="B1810" s="170"/>
      <c r="C1810" s="69" t="s">
        <v>3</v>
      </c>
      <c r="D1810" s="65" t="s">
        <v>2169</v>
      </c>
      <c r="E1810" s="72">
        <v>76570</v>
      </c>
    </row>
    <row r="1811" spans="1:5" x14ac:dyDescent="0.25">
      <c r="A1811" s="190"/>
      <c r="B1811" s="170"/>
      <c r="C1811" s="69" t="s">
        <v>3</v>
      </c>
      <c r="D1811" s="65" t="s">
        <v>2170</v>
      </c>
      <c r="E1811" s="72">
        <v>50978</v>
      </c>
    </row>
    <row r="1812" spans="1:5" x14ac:dyDescent="0.25">
      <c r="A1812" s="191"/>
      <c r="B1812" s="170"/>
      <c r="C1812" s="69" t="s">
        <v>4</v>
      </c>
      <c r="D1812" s="65" t="s">
        <v>642</v>
      </c>
      <c r="E1812" s="72">
        <v>53110</v>
      </c>
    </row>
    <row r="1813" spans="1:5" x14ac:dyDescent="0.25">
      <c r="A1813" s="189">
        <f>MAX(A$3:A1812)+1</f>
        <v>490</v>
      </c>
      <c r="B1813" s="170" t="s">
        <v>2171</v>
      </c>
      <c r="C1813" s="69" t="s">
        <v>1</v>
      </c>
      <c r="D1813" s="65" t="s">
        <v>2172</v>
      </c>
      <c r="E1813" s="72">
        <v>82709.990000000005</v>
      </c>
    </row>
    <row r="1814" spans="1:5" x14ac:dyDescent="0.25">
      <c r="A1814" s="190"/>
      <c r="B1814" s="170"/>
      <c r="C1814" s="69" t="s">
        <v>3</v>
      </c>
      <c r="D1814" s="65" t="s">
        <v>2173</v>
      </c>
      <c r="E1814" s="72">
        <v>60718.47</v>
      </c>
    </row>
    <row r="1815" spans="1:5" x14ac:dyDescent="0.25">
      <c r="A1815" s="190"/>
      <c r="B1815" s="170"/>
      <c r="C1815" s="69" t="s">
        <v>3</v>
      </c>
      <c r="D1815" s="65" t="s">
        <v>2174</v>
      </c>
      <c r="E1815" s="72">
        <v>35125.160000000003</v>
      </c>
    </row>
    <row r="1816" spans="1:5" x14ac:dyDescent="0.25">
      <c r="A1816" s="190"/>
      <c r="B1816" s="170"/>
      <c r="C1816" s="69" t="s">
        <v>3</v>
      </c>
      <c r="D1816" s="65" t="s">
        <v>2175</v>
      </c>
      <c r="E1816" s="72">
        <v>58043.44</v>
      </c>
    </row>
    <row r="1817" spans="1:5" x14ac:dyDescent="0.25">
      <c r="A1817" s="190"/>
      <c r="B1817" s="170"/>
      <c r="C1817" s="69" t="s">
        <v>3</v>
      </c>
      <c r="D1817" s="65" t="s">
        <v>2176</v>
      </c>
      <c r="E1817" s="72">
        <v>49672.42</v>
      </c>
    </row>
    <row r="1818" spans="1:5" x14ac:dyDescent="0.25">
      <c r="A1818" s="190"/>
      <c r="B1818" s="170"/>
      <c r="C1818" s="69" t="s">
        <v>3</v>
      </c>
      <c r="D1818" s="65" t="s">
        <v>2177</v>
      </c>
      <c r="E1818" s="72">
        <v>29259.16</v>
      </c>
    </row>
    <row r="1819" spans="1:5" x14ac:dyDescent="0.25">
      <c r="A1819" s="190"/>
      <c r="B1819" s="170"/>
      <c r="C1819" s="69" t="s">
        <v>3</v>
      </c>
      <c r="D1819" s="65" t="s">
        <v>2178</v>
      </c>
      <c r="E1819" s="72">
        <v>31446.67</v>
      </c>
    </row>
    <row r="1820" spans="1:5" x14ac:dyDescent="0.25">
      <c r="A1820" s="191"/>
      <c r="B1820" s="170"/>
      <c r="C1820" s="69" t="s">
        <v>4</v>
      </c>
      <c r="D1820" s="65" t="s">
        <v>2179</v>
      </c>
      <c r="E1820" s="72">
        <v>54577.59</v>
      </c>
    </row>
    <row r="1821" spans="1:5" x14ac:dyDescent="0.25">
      <c r="A1821" s="189">
        <f>MAX(A$3:A1820)+1</f>
        <v>491</v>
      </c>
      <c r="B1821" s="170" t="s">
        <v>2180</v>
      </c>
      <c r="C1821" s="69" t="s">
        <v>1</v>
      </c>
      <c r="D1821" s="65" t="s">
        <v>2181</v>
      </c>
      <c r="E1821" s="72">
        <v>120500</v>
      </c>
    </row>
    <row r="1822" spans="1:5" x14ac:dyDescent="0.25">
      <c r="A1822" s="190"/>
      <c r="B1822" s="170"/>
      <c r="C1822" s="69" t="s">
        <v>3</v>
      </c>
      <c r="D1822" s="65" t="s">
        <v>2182</v>
      </c>
      <c r="E1822" s="72">
        <v>91597.119999999995</v>
      </c>
    </row>
    <row r="1823" spans="1:5" x14ac:dyDescent="0.25">
      <c r="A1823" s="190"/>
      <c r="B1823" s="170"/>
      <c r="C1823" s="69" t="s">
        <v>3</v>
      </c>
      <c r="D1823" s="65" t="s">
        <v>2183</v>
      </c>
      <c r="E1823" s="72">
        <v>82314.210000000006</v>
      </c>
    </row>
    <row r="1824" spans="1:5" x14ac:dyDescent="0.25">
      <c r="A1824" s="190"/>
      <c r="B1824" s="170"/>
      <c r="C1824" s="69" t="s">
        <v>3</v>
      </c>
      <c r="D1824" s="65" t="s">
        <v>2184</v>
      </c>
      <c r="E1824" s="72">
        <v>76278.58</v>
      </c>
    </row>
    <row r="1825" spans="1:5" x14ac:dyDescent="0.25">
      <c r="A1825" s="190"/>
      <c r="B1825" s="170"/>
      <c r="C1825" s="69" t="s">
        <v>3</v>
      </c>
      <c r="D1825" s="65" t="s">
        <v>2185</v>
      </c>
      <c r="E1825" s="72">
        <v>56355.43</v>
      </c>
    </row>
    <row r="1826" spans="1:5" x14ac:dyDescent="0.25">
      <c r="A1826" s="191"/>
      <c r="B1826" s="170"/>
      <c r="C1826" s="69" t="s">
        <v>4</v>
      </c>
      <c r="D1826" s="65" t="s">
        <v>2186</v>
      </c>
      <c r="E1826" s="72">
        <v>81708.09</v>
      </c>
    </row>
    <row r="1827" spans="1:5" x14ac:dyDescent="0.25">
      <c r="A1827" s="189">
        <f>MAX(A$3:A1826)+1</f>
        <v>492</v>
      </c>
      <c r="B1827" s="170" t="s">
        <v>2187</v>
      </c>
      <c r="C1827" s="69" t="s">
        <v>1</v>
      </c>
      <c r="D1827" s="65" t="s">
        <v>2188</v>
      </c>
      <c r="E1827" s="72">
        <v>102747.58</v>
      </c>
    </row>
    <row r="1828" spans="1:5" x14ac:dyDescent="0.25">
      <c r="A1828" s="190"/>
      <c r="B1828" s="170"/>
      <c r="C1828" s="69" t="s">
        <v>3</v>
      </c>
      <c r="D1828" s="65" t="s">
        <v>2189</v>
      </c>
      <c r="E1828" s="72">
        <v>60213.02</v>
      </c>
    </row>
    <row r="1829" spans="1:5" x14ac:dyDescent="0.25">
      <c r="A1829" s="190"/>
      <c r="B1829" s="170"/>
      <c r="C1829" s="69" t="s">
        <v>3</v>
      </c>
      <c r="D1829" s="65" t="s">
        <v>2190</v>
      </c>
      <c r="E1829" s="72">
        <v>65162.05</v>
      </c>
    </row>
    <row r="1830" spans="1:5" x14ac:dyDescent="0.25">
      <c r="A1830" s="190"/>
      <c r="B1830" s="170"/>
      <c r="C1830" s="69" t="s">
        <v>3</v>
      </c>
      <c r="D1830" s="65" t="s">
        <v>2191</v>
      </c>
      <c r="E1830" s="72">
        <v>69071.62</v>
      </c>
    </row>
    <row r="1831" spans="1:5" x14ac:dyDescent="0.25">
      <c r="A1831" s="191"/>
      <c r="B1831" s="170"/>
      <c r="C1831" s="69" t="s">
        <v>4</v>
      </c>
      <c r="D1831" s="65" t="s">
        <v>2192</v>
      </c>
      <c r="E1831" s="72">
        <v>78719.97</v>
      </c>
    </row>
    <row r="1832" spans="1:5" x14ac:dyDescent="0.25">
      <c r="A1832" s="192">
        <f>MAX(A$3:A1831)+1</f>
        <v>493</v>
      </c>
      <c r="B1832" s="174" t="s">
        <v>2193</v>
      </c>
      <c r="C1832" s="69" t="s">
        <v>1</v>
      </c>
      <c r="D1832" s="65" t="s">
        <v>2194</v>
      </c>
      <c r="E1832" s="72">
        <v>134330.82</v>
      </c>
    </row>
    <row r="1833" spans="1:5" x14ac:dyDescent="0.25">
      <c r="A1833" s="193"/>
      <c r="B1833" s="174"/>
      <c r="C1833" s="69" t="s">
        <v>3</v>
      </c>
      <c r="D1833" s="65" t="s">
        <v>2195</v>
      </c>
      <c r="E1833" s="72">
        <v>71249.75</v>
      </c>
    </row>
    <row r="1834" spans="1:5" x14ac:dyDescent="0.25">
      <c r="A1834" s="193"/>
      <c r="B1834" s="174"/>
      <c r="C1834" s="69" t="s">
        <v>3</v>
      </c>
      <c r="D1834" s="65" t="s">
        <v>2196</v>
      </c>
      <c r="E1834" s="72">
        <v>72754.94</v>
      </c>
    </row>
    <row r="1835" spans="1:5" x14ac:dyDescent="0.25">
      <c r="A1835" s="193"/>
      <c r="B1835" s="174"/>
      <c r="C1835" s="69" t="s">
        <v>3</v>
      </c>
      <c r="D1835" s="65" t="s">
        <v>2197</v>
      </c>
      <c r="E1835" s="72">
        <v>81274.61</v>
      </c>
    </row>
    <row r="1836" spans="1:5" x14ac:dyDescent="0.25">
      <c r="A1836" s="193"/>
      <c r="B1836" s="174"/>
      <c r="C1836" s="69" t="s">
        <v>3</v>
      </c>
      <c r="D1836" s="65" t="s">
        <v>2198</v>
      </c>
      <c r="E1836" s="72">
        <v>66395.09</v>
      </c>
    </row>
    <row r="1837" spans="1:5" x14ac:dyDescent="0.25">
      <c r="A1837" s="193"/>
      <c r="B1837" s="174"/>
      <c r="C1837" s="69" t="s">
        <v>3</v>
      </c>
      <c r="D1837" s="65" t="s">
        <v>2199</v>
      </c>
      <c r="E1837" s="72">
        <v>71880.600000000006</v>
      </c>
    </row>
    <row r="1838" spans="1:5" x14ac:dyDescent="0.25">
      <c r="A1838" s="193"/>
      <c r="B1838" s="174"/>
      <c r="C1838" s="69" t="s">
        <v>3</v>
      </c>
      <c r="D1838" s="65" t="s">
        <v>2200</v>
      </c>
      <c r="E1838" s="72">
        <v>75055.679999999993</v>
      </c>
    </row>
    <row r="1839" spans="1:5" x14ac:dyDescent="0.25">
      <c r="A1839" s="193"/>
      <c r="B1839" s="174"/>
      <c r="C1839" s="69" t="s">
        <v>3</v>
      </c>
      <c r="D1839" s="65" t="s">
        <v>2201</v>
      </c>
      <c r="E1839" s="72">
        <v>52389.83</v>
      </c>
    </row>
    <row r="1840" spans="1:5" x14ac:dyDescent="0.25">
      <c r="A1840" s="193"/>
      <c r="B1840" s="174"/>
      <c r="C1840" s="69" t="s">
        <v>3</v>
      </c>
      <c r="D1840" s="65" t="s">
        <v>2202</v>
      </c>
      <c r="E1840" s="72">
        <v>77356.259999999995</v>
      </c>
    </row>
    <row r="1841" spans="1:5" x14ac:dyDescent="0.25">
      <c r="A1841" s="193"/>
      <c r="B1841" s="174"/>
      <c r="C1841" s="69" t="s">
        <v>3</v>
      </c>
      <c r="D1841" s="65" t="s">
        <v>2203</v>
      </c>
      <c r="E1841" s="72">
        <v>36573.46</v>
      </c>
    </row>
    <row r="1842" spans="1:5" x14ac:dyDescent="0.25">
      <c r="A1842" s="194"/>
      <c r="B1842" s="174"/>
      <c r="C1842" s="69" t="s">
        <v>4</v>
      </c>
      <c r="D1842" s="65" t="s">
        <v>2204</v>
      </c>
      <c r="E1842" s="72">
        <v>91965.61</v>
      </c>
    </row>
    <row r="1843" spans="1:5" x14ac:dyDescent="0.25">
      <c r="A1843" s="189">
        <f>MAX(A$3:A1842)+1</f>
        <v>494</v>
      </c>
      <c r="B1843" s="170" t="s">
        <v>2205</v>
      </c>
      <c r="C1843" s="69" t="s">
        <v>1</v>
      </c>
      <c r="D1843" s="65" t="s">
        <v>2206</v>
      </c>
      <c r="E1843" s="72">
        <v>113566</v>
      </c>
    </row>
    <row r="1844" spans="1:5" x14ac:dyDescent="0.25">
      <c r="A1844" s="190"/>
      <c r="B1844" s="170"/>
      <c r="C1844" s="69" t="s">
        <v>3</v>
      </c>
      <c r="D1844" s="65" t="s">
        <v>2207</v>
      </c>
      <c r="E1844" s="72">
        <v>65199</v>
      </c>
    </row>
    <row r="1845" spans="1:5" x14ac:dyDescent="0.25">
      <c r="A1845" s="190"/>
      <c r="B1845" s="170"/>
      <c r="C1845" s="69" t="s">
        <v>3</v>
      </c>
      <c r="D1845" s="65" t="s">
        <v>2208</v>
      </c>
      <c r="E1845" s="72">
        <v>65279</v>
      </c>
    </row>
    <row r="1846" spans="1:5" x14ac:dyDescent="0.25">
      <c r="A1846" s="190"/>
      <c r="B1846" s="170"/>
      <c r="C1846" s="69" t="s">
        <v>3</v>
      </c>
      <c r="D1846" s="65" t="s">
        <v>2209</v>
      </c>
      <c r="E1846" s="72">
        <v>59628</v>
      </c>
    </row>
    <row r="1847" spans="1:5" x14ac:dyDescent="0.25">
      <c r="A1847" s="190"/>
      <c r="B1847" s="170"/>
      <c r="C1847" s="69" t="s">
        <v>3</v>
      </c>
      <c r="D1847" s="65" t="s">
        <v>2210</v>
      </c>
      <c r="E1847" s="72">
        <v>67033</v>
      </c>
    </row>
    <row r="1848" spans="1:5" x14ac:dyDescent="0.25">
      <c r="A1848" s="190"/>
      <c r="B1848" s="170"/>
      <c r="C1848" s="69" t="s">
        <v>3</v>
      </c>
      <c r="D1848" s="65" t="s">
        <v>2211</v>
      </c>
      <c r="E1848" s="72">
        <v>50225</v>
      </c>
    </row>
    <row r="1849" spans="1:5" x14ac:dyDescent="0.25">
      <c r="A1849" s="190"/>
      <c r="B1849" s="170"/>
      <c r="C1849" s="69" t="s">
        <v>3</v>
      </c>
      <c r="D1849" s="65" t="s">
        <v>2212</v>
      </c>
      <c r="E1849" s="72">
        <v>52217</v>
      </c>
    </row>
    <row r="1850" spans="1:5" x14ac:dyDescent="0.25">
      <c r="A1850" s="191"/>
      <c r="B1850" s="170"/>
      <c r="C1850" s="69" t="s">
        <v>4</v>
      </c>
      <c r="D1850" s="65" t="s">
        <v>2213</v>
      </c>
      <c r="E1850" s="72">
        <v>70956</v>
      </c>
    </row>
    <row r="1851" spans="1:5" x14ac:dyDescent="0.25">
      <c r="A1851" s="192">
        <f>MAX(A$3:A1850)+1</f>
        <v>495</v>
      </c>
      <c r="B1851" s="174" t="s">
        <v>2214</v>
      </c>
      <c r="C1851" s="69" t="s">
        <v>1</v>
      </c>
      <c r="D1851" s="65" t="s">
        <v>2215</v>
      </c>
      <c r="E1851" s="72">
        <v>81502.78</v>
      </c>
    </row>
    <row r="1852" spans="1:5" x14ac:dyDescent="0.25">
      <c r="A1852" s="193"/>
      <c r="B1852" s="174"/>
      <c r="C1852" s="69" t="s">
        <v>3</v>
      </c>
      <c r="D1852" s="65" t="s">
        <v>2216</v>
      </c>
      <c r="E1852" s="72">
        <v>71800.69</v>
      </c>
    </row>
    <row r="1853" spans="1:5" x14ac:dyDescent="0.25">
      <c r="A1853" s="193"/>
      <c r="B1853" s="174"/>
      <c r="C1853" s="69" t="s">
        <v>3</v>
      </c>
      <c r="D1853" s="65" t="s">
        <v>2217</v>
      </c>
      <c r="E1853" s="72">
        <v>69008.52</v>
      </c>
    </row>
    <row r="1854" spans="1:5" x14ac:dyDescent="0.25">
      <c r="A1854" s="193"/>
      <c r="B1854" s="174"/>
      <c r="C1854" s="69" t="s">
        <v>3</v>
      </c>
      <c r="D1854" s="65" t="s">
        <v>2218</v>
      </c>
      <c r="E1854" s="72">
        <v>79259.44</v>
      </c>
    </row>
    <row r="1855" spans="1:5" x14ac:dyDescent="0.25">
      <c r="A1855" s="193"/>
      <c r="B1855" s="174"/>
      <c r="C1855" s="69" t="s">
        <v>3</v>
      </c>
      <c r="D1855" s="65" t="s">
        <v>2219</v>
      </c>
      <c r="E1855" s="72">
        <v>91217.09</v>
      </c>
    </row>
    <row r="1856" spans="1:5" x14ac:dyDescent="0.25">
      <c r="A1856" s="193"/>
      <c r="B1856" s="174"/>
      <c r="C1856" s="69" t="s">
        <v>3</v>
      </c>
      <c r="D1856" s="65" t="s">
        <v>2220</v>
      </c>
      <c r="E1856" s="72">
        <v>72848.02</v>
      </c>
    </row>
    <row r="1857" spans="1:5" x14ac:dyDescent="0.25">
      <c r="A1857" s="193"/>
      <c r="B1857" s="174"/>
      <c r="C1857" s="69" t="s">
        <v>3</v>
      </c>
      <c r="D1857" s="65" t="s">
        <v>2221</v>
      </c>
      <c r="E1857" s="72">
        <v>92339.17</v>
      </c>
    </row>
    <row r="1858" spans="1:5" x14ac:dyDescent="0.25">
      <c r="A1858" s="194"/>
      <c r="B1858" s="174"/>
      <c r="C1858" s="69" t="s">
        <v>4</v>
      </c>
      <c r="D1858" s="65" t="s">
        <v>2222</v>
      </c>
      <c r="E1858" s="72">
        <v>72271.759999999995</v>
      </c>
    </row>
    <row r="1859" spans="1:5" x14ac:dyDescent="0.25">
      <c r="A1859" s="189">
        <f>MAX(A$3:A1858)+1</f>
        <v>496</v>
      </c>
      <c r="B1859" s="170" t="s">
        <v>2223</v>
      </c>
      <c r="C1859" s="69" t="s">
        <v>1</v>
      </c>
      <c r="D1859" s="65" t="s">
        <v>2224</v>
      </c>
      <c r="E1859" s="72">
        <v>119879.34</v>
      </c>
    </row>
    <row r="1860" spans="1:5" x14ac:dyDescent="0.25">
      <c r="A1860" s="190"/>
      <c r="B1860" s="170"/>
      <c r="C1860" s="69" t="s">
        <v>3</v>
      </c>
      <c r="D1860" s="65" t="s">
        <v>2225</v>
      </c>
      <c r="E1860" s="72">
        <v>75093.789999999994</v>
      </c>
    </row>
    <row r="1861" spans="1:5" x14ac:dyDescent="0.25">
      <c r="A1861" s="190"/>
      <c r="B1861" s="170"/>
      <c r="C1861" s="69" t="s">
        <v>3</v>
      </c>
      <c r="D1861" s="65" t="s">
        <v>2226</v>
      </c>
      <c r="E1861" s="72">
        <v>59742.15</v>
      </c>
    </row>
    <row r="1862" spans="1:5" x14ac:dyDescent="0.25">
      <c r="A1862" s="190"/>
      <c r="B1862" s="170"/>
      <c r="C1862" s="69" t="s">
        <v>3</v>
      </c>
      <c r="D1862" s="65" t="s">
        <v>2227</v>
      </c>
      <c r="E1862" s="72">
        <v>70426.92</v>
      </c>
    </row>
    <row r="1863" spans="1:5" x14ac:dyDescent="0.25">
      <c r="A1863" s="190"/>
      <c r="B1863" s="170"/>
      <c r="C1863" s="69" t="s">
        <v>3</v>
      </c>
      <c r="D1863" s="65" t="s">
        <v>2228</v>
      </c>
      <c r="E1863" s="72">
        <v>55848.160000000003</v>
      </c>
    </row>
    <row r="1864" spans="1:5" x14ac:dyDescent="0.25">
      <c r="A1864" s="190"/>
      <c r="B1864" s="170"/>
      <c r="C1864" s="69" t="s">
        <v>3</v>
      </c>
      <c r="D1864" s="65" t="s">
        <v>2229</v>
      </c>
      <c r="E1864" s="72">
        <v>53671.81</v>
      </c>
    </row>
    <row r="1865" spans="1:5" x14ac:dyDescent="0.25">
      <c r="A1865" s="190"/>
      <c r="B1865" s="170"/>
      <c r="C1865" s="69" t="s">
        <v>3</v>
      </c>
      <c r="D1865" s="65" t="s">
        <v>2230</v>
      </c>
      <c r="E1865" s="72">
        <v>71620.460000000006</v>
      </c>
    </row>
    <row r="1866" spans="1:5" x14ac:dyDescent="0.25">
      <c r="A1866" s="191"/>
      <c r="B1866" s="170"/>
      <c r="C1866" s="69" t="s">
        <v>4</v>
      </c>
      <c r="D1866" s="65" t="s">
        <v>2231</v>
      </c>
      <c r="E1866" s="72">
        <v>87514.62</v>
      </c>
    </row>
    <row r="1867" spans="1:5" x14ac:dyDescent="0.25">
      <c r="A1867" s="189">
        <f>MAX(A$3:A1866)+1</f>
        <v>497</v>
      </c>
      <c r="B1867" s="170" t="s">
        <v>2232</v>
      </c>
      <c r="C1867" s="69" t="s">
        <v>3</v>
      </c>
      <c r="D1867" s="68" t="s">
        <v>2233</v>
      </c>
      <c r="E1867" s="72">
        <v>75956.600000000006</v>
      </c>
    </row>
    <row r="1868" spans="1:5" x14ac:dyDescent="0.25">
      <c r="A1868" s="190"/>
      <c r="B1868" s="170"/>
      <c r="C1868" s="69" t="s">
        <v>3</v>
      </c>
      <c r="D1868" s="65" t="s">
        <v>2234</v>
      </c>
      <c r="E1868" s="72">
        <v>80467.399999999994</v>
      </c>
    </row>
    <row r="1869" spans="1:5" x14ac:dyDescent="0.25">
      <c r="A1869" s="190"/>
      <c r="B1869" s="170"/>
      <c r="C1869" s="69" t="s">
        <v>3</v>
      </c>
      <c r="D1869" s="65" t="s">
        <v>2235</v>
      </c>
      <c r="E1869" s="72">
        <v>97717.9</v>
      </c>
    </row>
    <row r="1870" spans="1:5" x14ac:dyDescent="0.25">
      <c r="A1870" s="190"/>
      <c r="B1870" s="170"/>
      <c r="C1870" s="69" t="s">
        <v>3</v>
      </c>
      <c r="D1870" s="65" t="s">
        <v>2236</v>
      </c>
      <c r="E1870" s="72">
        <v>65175.6</v>
      </c>
    </row>
    <row r="1871" spans="1:5" x14ac:dyDescent="0.25">
      <c r="A1871" s="190"/>
      <c r="B1871" s="170"/>
      <c r="C1871" s="69" t="s">
        <v>4</v>
      </c>
      <c r="D1871" s="65" t="s">
        <v>2237</v>
      </c>
      <c r="E1871" s="72">
        <v>69593.97</v>
      </c>
    </row>
    <row r="1872" spans="1:5" x14ac:dyDescent="0.25">
      <c r="A1872" s="191"/>
      <c r="B1872" s="170"/>
      <c r="C1872" s="69" t="s">
        <v>4</v>
      </c>
      <c r="D1872" s="65" t="s">
        <v>2238</v>
      </c>
      <c r="E1872" s="72">
        <v>70030.259999999995</v>
      </c>
    </row>
    <row r="1873" spans="1:5" x14ac:dyDescent="0.25">
      <c r="A1873" s="192">
        <f>MAX(A$3:A1872)+1</f>
        <v>498</v>
      </c>
      <c r="B1873" s="174" t="s">
        <v>2239</v>
      </c>
      <c r="C1873" s="69" t="s">
        <v>1</v>
      </c>
      <c r="D1873" s="65" t="s">
        <v>2240</v>
      </c>
      <c r="E1873" s="72">
        <v>115633.3</v>
      </c>
    </row>
    <row r="1874" spans="1:5" x14ac:dyDescent="0.25">
      <c r="A1874" s="193"/>
      <c r="B1874" s="174"/>
      <c r="C1874" s="69" t="s">
        <v>3</v>
      </c>
      <c r="D1874" s="65" t="s">
        <v>2241</v>
      </c>
      <c r="E1874" s="72">
        <v>60913.64</v>
      </c>
    </row>
    <row r="1875" spans="1:5" x14ac:dyDescent="0.25">
      <c r="A1875" s="193"/>
      <c r="B1875" s="174"/>
      <c r="C1875" s="69" t="s">
        <v>3</v>
      </c>
      <c r="D1875" s="65" t="s">
        <v>2242</v>
      </c>
      <c r="E1875" s="72">
        <v>81054.55</v>
      </c>
    </row>
    <row r="1876" spans="1:5" x14ac:dyDescent="0.25">
      <c r="A1876" s="193"/>
      <c r="B1876" s="174"/>
      <c r="C1876" s="69" t="s">
        <v>3</v>
      </c>
      <c r="D1876" s="65" t="s">
        <v>2243</v>
      </c>
      <c r="E1876" s="72">
        <v>83481.58</v>
      </c>
    </row>
    <row r="1877" spans="1:5" x14ac:dyDescent="0.25">
      <c r="A1877" s="193"/>
      <c r="B1877" s="170"/>
      <c r="C1877" s="69" t="s">
        <v>3</v>
      </c>
      <c r="D1877" s="65" t="s">
        <v>2244</v>
      </c>
      <c r="E1877" s="72">
        <v>78421.84</v>
      </c>
    </row>
    <row r="1878" spans="1:5" x14ac:dyDescent="0.25">
      <c r="A1878" s="193"/>
      <c r="B1878" s="170"/>
      <c r="C1878" s="69" t="s">
        <v>3</v>
      </c>
      <c r="D1878" s="65" t="s">
        <v>2245</v>
      </c>
      <c r="E1878" s="72">
        <v>77597.97</v>
      </c>
    </row>
    <row r="1879" spans="1:5" x14ac:dyDescent="0.25">
      <c r="A1879" s="194"/>
      <c r="B1879" s="170"/>
      <c r="C1879" s="69" t="s">
        <v>4</v>
      </c>
      <c r="D1879" s="65" t="s">
        <v>2246</v>
      </c>
      <c r="E1879" s="72">
        <v>72205.64</v>
      </c>
    </row>
    <row r="1880" spans="1:5" x14ac:dyDescent="0.25">
      <c r="A1880" s="189">
        <f>MAX(A$3:A1879)+1</f>
        <v>499</v>
      </c>
      <c r="B1880" s="170" t="s">
        <v>2247</v>
      </c>
      <c r="C1880" s="69" t="s">
        <v>1</v>
      </c>
      <c r="D1880" s="65" t="s">
        <v>2248</v>
      </c>
      <c r="E1880" s="72">
        <v>125391.08</v>
      </c>
    </row>
    <row r="1881" spans="1:5" x14ac:dyDescent="0.25">
      <c r="A1881" s="190"/>
      <c r="B1881" s="170"/>
      <c r="C1881" s="69" t="s">
        <v>3</v>
      </c>
      <c r="D1881" s="65" t="s">
        <v>2249</v>
      </c>
      <c r="E1881" s="72">
        <v>96764.26</v>
      </c>
    </row>
    <row r="1882" spans="1:5" x14ac:dyDescent="0.25">
      <c r="A1882" s="190"/>
      <c r="B1882" s="170"/>
      <c r="C1882" s="69" t="s">
        <v>3</v>
      </c>
      <c r="D1882" s="65" t="s">
        <v>2250</v>
      </c>
      <c r="E1882" s="72">
        <v>72396.259999999995</v>
      </c>
    </row>
    <row r="1883" spans="1:5" x14ac:dyDescent="0.25">
      <c r="A1883" s="190"/>
      <c r="B1883" s="170"/>
      <c r="C1883" s="69" t="s">
        <v>3</v>
      </c>
      <c r="D1883" s="65" t="s">
        <v>2251</v>
      </c>
      <c r="E1883" s="72">
        <v>82489.61</v>
      </c>
    </row>
    <row r="1884" spans="1:5" x14ac:dyDescent="0.25">
      <c r="A1884" s="190"/>
      <c r="B1884" s="170"/>
      <c r="C1884" s="69" t="s">
        <v>3</v>
      </c>
      <c r="D1884" s="65" t="s">
        <v>2252</v>
      </c>
      <c r="E1884" s="72">
        <v>79468.2</v>
      </c>
    </row>
    <row r="1885" spans="1:5" x14ac:dyDescent="0.25">
      <c r="A1885" s="190"/>
      <c r="B1885" s="170"/>
      <c r="C1885" s="69" t="s">
        <v>3</v>
      </c>
      <c r="D1885" s="65" t="s">
        <v>2253</v>
      </c>
      <c r="E1885" s="72">
        <v>86153.38</v>
      </c>
    </row>
    <row r="1886" spans="1:5" x14ac:dyDescent="0.25">
      <c r="A1886" s="190"/>
      <c r="B1886" s="170"/>
      <c r="C1886" s="69" t="s">
        <v>3</v>
      </c>
      <c r="D1886" s="65" t="s">
        <v>2254</v>
      </c>
      <c r="E1886" s="72">
        <v>70234.929999999993</v>
      </c>
    </row>
    <row r="1887" spans="1:5" x14ac:dyDescent="0.25">
      <c r="A1887" s="191"/>
      <c r="B1887" s="170"/>
      <c r="C1887" s="69" t="s">
        <v>4</v>
      </c>
      <c r="D1887" s="65" t="s">
        <v>2255</v>
      </c>
      <c r="E1887" s="72">
        <v>64752.31</v>
      </c>
    </row>
    <row r="1888" spans="1:5" x14ac:dyDescent="0.25">
      <c r="A1888" s="189">
        <f>MAX(A$3:A1887)+1</f>
        <v>500</v>
      </c>
      <c r="B1888" s="170" t="s">
        <v>2256</v>
      </c>
      <c r="C1888" s="69" t="s">
        <v>1</v>
      </c>
      <c r="D1888" s="65" t="s">
        <v>2257</v>
      </c>
      <c r="E1888" s="72">
        <v>119748.23</v>
      </c>
    </row>
    <row r="1889" spans="1:5" x14ac:dyDescent="0.25">
      <c r="A1889" s="190"/>
      <c r="B1889" s="170"/>
      <c r="C1889" s="69" t="s">
        <v>3</v>
      </c>
      <c r="D1889" s="65" t="s">
        <v>2258</v>
      </c>
      <c r="E1889" s="72">
        <v>53511</v>
      </c>
    </row>
    <row r="1890" spans="1:5" x14ac:dyDescent="0.25">
      <c r="A1890" s="190"/>
      <c r="B1890" s="170"/>
      <c r="C1890" s="69" t="s">
        <v>3</v>
      </c>
      <c r="D1890" s="65" t="s">
        <v>2259</v>
      </c>
      <c r="E1890" s="72">
        <v>50195.199999999997</v>
      </c>
    </row>
    <row r="1891" spans="1:5" x14ac:dyDescent="0.25">
      <c r="A1891" s="190"/>
      <c r="B1891" s="170"/>
      <c r="C1891" s="69" t="s">
        <v>3</v>
      </c>
      <c r="D1891" s="65" t="s">
        <v>2260</v>
      </c>
      <c r="E1891" s="72">
        <v>60013.21</v>
      </c>
    </row>
    <row r="1892" spans="1:5" x14ac:dyDescent="0.25">
      <c r="A1892" s="190"/>
      <c r="B1892" s="170"/>
      <c r="C1892" s="69" t="s">
        <v>3</v>
      </c>
      <c r="D1892" s="65" t="s">
        <v>2261</v>
      </c>
      <c r="E1892" s="72">
        <v>48009.7</v>
      </c>
    </row>
    <row r="1893" spans="1:5" x14ac:dyDescent="0.25">
      <c r="A1893" s="191"/>
      <c r="B1893" s="170"/>
      <c r="C1893" s="69" t="s">
        <v>4</v>
      </c>
      <c r="D1893" s="65" t="s">
        <v>2262</v>
      </c>
      <c r="E1893" s="72">
        <v>64235</v>
      </c>
    </row>
    <row r="1894" spans="1:5" x14ac:dyDescent="0.25">
      <c r="A1894" s="192">
        <f>MAX(A$3:A1893)+1</f>
        <v>501</v>
      </c>
      <c r="B1894" s="174" t="s">
        <v>2263</v>
      </c>
      <c r="C1894" s="69" t="s">
        <v>1</v>
      </c>
      <c r="D1894" s="65" t="s">
        <v>2264</v>
      </c>
      <c r="E1894" s="72">
        <v>164679.13</v>
      </c>
    </row>
    <row r="1895" spans="1:5" x14ac:dyDescent="0.25">
      <c r="A1895" s="193"/>
      <c r="B1895" s="174"/>
      <c r="C1895" s="69" t="s">
        <v>3</v>
      </c>
      <c r="D1895" s="65" t="s">
        <v>2265</v>
      </c>
      <c r="E1895" s="72">
        <v>94038.64</v>
      </c>
    </row>
    <row r="1896" spans="1:5" x14ac:dyDescent="0.25">
      <c r="A1896" s="193"/>
      <c r="B1896" s="174"/>
      <c r="C1896" s="69" t="s">
        <v>3</v>
      </c>
      <c r="D1896" s="65" t="s">
        <v>2266</v>
      </c>
      <c r="E1896" s="72">
        <v>89473.43</v>
      </c>
    </row>
    <row r="1897" spans="1:5" x14ac:dyDescent="0.25">
      <c r="A1897" s="193"/>
      <c r="B1897" s="174"/>
      <c r="C1897" s="69" t="s">
        <v>3</v>
      </c>
      <c r="D1897" s="65" t="s">
        <v>2267</v>
      </c>
      <c r="E1897" s="72">
        <v>70730.13</v>
      </c>
    </row>
    <row r="1898" spans="1:5" x14ac:dyDescent="0.25">
      <c r="A1898" s="193"/>
      <c r="B1898" s="174"/>
      <c r="C1898" s="69" t="s">
        <v>3</v>
      </c>
      <c r="D1898" s="65" t="s">
        <v>2268</v>
      </c>
      <c r="E1898" s="72">
        <v>65673.759999999995</v>
      </c>
    </row>
    <row r="1899" spans="1:5" x14ac:dyDescent="0.25">
      <c r="A1899" s="194"/>
      <c r="B1899" s="174"/>
      <c r="C1899" s="69" t="s">
        <v>4</v>
      </c>
      <c r="D1899" s="65" t="s">
        <v>2269</v>
      </c>
      <c r="E1899" s="72">
        <v>86722.68</v>
      </c>
    </row>
    <row r="1900" spans="1:5" x14ac:dyDescent="0.25">
      <c r="A1900" s="192">
        <f>MAX(A$3:A1899)+1</f>
        <v>502</v>
      </c>
      <c r="B1900" s="174" t="s">
        <v>2270</v>
      </c>
      <c r="C1900" s="69" t="s">
        <v>1</v>
      </c>
      <c r="D1900" s="65" t="s">
        <v>2271</v>
      </c>
      <c r="E1900" s="72">
        <v>128370</v>
      </c>
    </row>
    <row r="1901" spans="1:5" x14ac:dyDescent="0.25">
      <c r="A1901" s="193"/>
      <c r="B1901" s="174"/>
      <c r="C1901" s="69" t="s">
        <v>3</v>
      </c>
      <c r="D1901" s="65" t="s">
        <v>2272</v>
      </c>
      <c r="E1901" s="72">
        <v>97956.21</v>
      </c>
    </row>
    <row r="1902" spans="1:5" x14ac:dyDescent="0.25">
      <c r="A1902" s="193"/>
      <c r="B1902" s="174"/>
      <c r="C1902" s="69" t="s">
        <v>3</v>
      </c>
      <c r="D1902" s="65" t="s">
        <v>2273</v>
      </c>
      <c r="E1902" s="72">
        <v>89978.58</v>
      </c>
    </row>
    <row r="1903" spans="1:5" x14ac:dyDescent="0.25">
      <c r="A1903" s="193"/>
      <c r="B1903" s="174"/>
      <c r="C1903" s="69" t="s">
        <v>3</v>
      </c>
      <c r="D1903" s="65" t="s">
        <v>2274</v>
      </c>
      <c r="E1903" s="72">
        <v>64687</v>
      </c>
    </row>
    <row r="1904" spans="1:5" x14ac:dyDescent="0.25">
      <c r="A1904" s="193"/>
      <c r="B1904" s="174"/>
      <c r="C1904" s="69" t="s">
        <v>3</v>
      </c>
      <c r="D1904" s="65" t="s">
        <v>2275</v>
      </c>
      <c r="E1904" s="72">
        <v>76839.5</v>
      </c>
    </row>
    <row r="1905" spans="1:5" x14ac:dyDescent="0.25">
      <c r="A1905" s="193"/>
      <c r="B1905" s="174"/>
      <c r="C1905" s="69" t="s">
        <v>3</v>
      </c>
      <c r="D1905" s="65" t="s">
        <v>2276</v>
      </c>
      <c r="E1905" s="72">
        <v>96015.08</v>
      </c>
    </row>
    <row r="1906" spans="1:5" x14ac:dyDescent="0.25">
      <c r="A1906" s="193"/>
      <c r="B1906" s="174"/>
      <c r="C1906" s="69" t="s">
        <v>3</v>
      </c>
      <c r="D1906" s="65" t="s">
        <v>2277</v>
      </c>
      <c r="E1906" s="72">
        <v>56415.62</v>
      </c>
    </row>
    <row r="1907" spans="1:5" x14ac:dyDescent="0.25">
      <c r="A1907" s="193"/>
      <c r="B1907" s="174"/>
      <c r="C1907" s="69" t="s">
        <v>3</v>
      </c>
      <c r="D1907" s="65" t="s">
        <v>2278</v>
      </c>
      <c r="E1907" s="72">
        <v>85870.79</v>
      </c>
    </row>
    <row r="1908" spans="1:5" x14ac:dyDescent="0.25">
      <c r="A1908" s="194"/>
      <c r="B1908" s="174"/>
      <c r="C1908" s="69" t="s">
        <v>4</v>
      </c>
      <c r="D1908" s="65" t="s">
        <v>2279</v>
      </c>
      <c r="E1908" s="72">
        <v>74902.320000000007</v>
      </c>
    </row>
    <row r="1909" spans="1:5" x14ac:dyDescent="0.25">
      <c r="A1909" s="192">
        <f>MAX(A$3:A1908)+1</f>
        <v>503</v>
      </c>
      <c r="B1909" s="174" t="s">
        <v>2280</v>
      </c>
      <c r="C1909" s="69" t="s">
        <v>1663</v>
      </c>
      <c r="D1909" s="65" t="s">
        <v>2281</v>
      </c>
      <c r="E1909" s="72">
        <v>93765.48</v>
      </c>
    </row>
    <row r="1910" spans="1:5" x14ac:dyDescent="0.25">
      <c r="A1910" s="193"/>
      <c r="B1910" s="174"/>
      <c r="C1910" s="69" t="s">
        <v>9</v>
      </c>
      <c r="D1910" s="65" t="s">
        <v>2282</v>
      </c>
      <c r="E1910" s="72">
        <v>63390.720000000001</v>
      </c>
    </row>
    <row r="1911" spans="1:5" x14ac:dyDescent="0.25">
      <c r="A1911" s="193"/>
      <c r="B1911" s="174"/>
      <c r="C1911" s="69" t="s">
        <v>9</v>
      </c>
      <c r="D1911" s="65" t="s">
        <v>2283</v>
      </c>
      <c r="E1911" s="72">
        <v>62980.25</v>
      </c>
    </row>
    <row r="1912" spans="1:5" x14ac:dyDescent="0.25">
      <c r="A1912" s="193"/>
      <c r="B1912" s="174"/>
      <c r="C1912" s="69" t="s">
        <v>9</v>
      </c>
      <c r="D1912" s="65" t="s">
        <v>2284</v>
      </c>
      <c r="E1912" s="72">
        <v>61261.63</v>
      </c>
    </row>
    <row r="1913" spans="1:5" x14ac:dyDescent="0.25">
      <c r="A1913" s="194"/>
      <c r="B1913" s="174"/>
      <c r="C1913" s="69" t="s">
        <v>9</v>
      </c>
      <c r="D1913" s="65" t="s">
        <v>2285</v>
      </c>
      <c r="E1913" s="72">
        <v>75259.570000000007</v>
      </c>
    </row>
    <row r="1914" spans="1:5" x14ac:dyDescent="0.25">
      <c r="A1914" s="192">
        <f>MAX(A$3:A1913)+1</f>
        <v>504</v>
      </c>
      <c r="B1914" s="174" t="s">
        <v>2286</v>
      </c>
      <c r="C1914" s="69" t="s">
        <v>1663</v>
      </c>
      <c r="D1914" s="65" t="s">
        <v>2287</v>
      </c>
      <c r="E1914" s="72">
        <v>53995.78</v>
      </c>
    </row>
    <row r="1915" spans="1:5" x14ac:dyDescent="0.25">
      <c r="A1915" s="193"/>
      <c r="B1915" s="174"/>
      <c r="C1915" s="69" t="s">
        <v>9</v>
      </c>
      <c r="D1915" s="65" t="s">
        <v>2287</v>
      </c>
      <c r="E1915" s="72">
        <v>56299.45</v>
      </c>
    </row>
    <row r="1916" spans="1:5" x14ac:dyDescent="0.25">
      <c r="A1916" s="193"/>
      <c r="B1916" s="174"/>
      <c r="C1916" s="69" t="s">
        <v>9</v>
      </c>
      <c r="D1916" s="65" t="s">
        <v>2288</v>
      </c>
      <c r="E1916" s="72">
        <v>72460.66</v>
      </c>
    </row>
    <row r="1917" spans="1:5" x14ac:dyDescent="0.25">
      <c r="A1917" s="194"/>
      <c r="B1917" s="174"/>
      <c r="C1917" s="69" t="s">
        <v>9</v>
      </c>
      <c r="D1917" s="65" t="s">
        <v>2289</v>
      </c>
      <c r="E1917" s="72">
        <v>62511.5</v>
      </c>
    </row>
    <row r="1918" spans="1:5" x14ac:dyDescent="0.25">
      <c r="A1918" s="192">
        <f>MAX(A$3:A1917)+1</f>
        <v>505</v>
      </c>
      <c r="B1918" s="174" t="s">
        <v>2290</v>
      </c>
      <c r="C1918" s="69" t="s">
        <v>1648</v>
      </c>
      <c r="D1918" s="65" t="s">
        <v>2291</v>
      </c>
      <c r="E1918" s="72">
        <v>78022.559999999998</v>
      </c>
    </row>
    <row r="1919" spans="1:5" x14ac:dyDescent="0.25">
      <c r="A1919" s="193"/>
      <c r="B1919" s="174"/>
      <c r="C1919" s="69" t="s">
        <v>9</v>
      </c>
      <c r="D1919" s="65" t="s">
        <v>2109</v>
      </c>
      <c r="E1919" s="72">
        <v>53430.79</v>
      </c>
    </row>
    <row r="1920" spans="1:5" x14ac:dyDescent="0.25">
      <c r="A1920" s="194"/>
      <c r="B1920" s="174"/>
      <c r="C1920" s="69" t="s">
        <v>9</v>
      </c>
      <c r="D1920" s="65" t="s">
        <v>2292</v>
      </c>
      <c r="E1920" s="72">
        <v>63366.94</v>
      </c>
    </row>
    <row r="1921" spans="1:5" x14ac:dyDescent="0.25">
      <c r="A1921" s="192">
        <f>MAX(A$3:A1920)+1</f>
        <v>506</v>
      </c>
      <c r="B1921" s="174" t="s">
        <v>2293</v>
      </c>
      <c r="C1921" s="69" t="s">
        <v>1648</v>
      </c>
      <c r="D1921" s="65" t="s">
        <v>2294</v>
      </c>
      <c r="E1921" s="72">
        <v>76939.070000000007</v>
      </c>
    </row>
    <row r="1922" spans="1:5" x14ac:dyDescent="0.25">
      <c r="A1922" s="193"/>
      <c r="B1922" s="174"/>
      <c r="C1922" s="69" t="s">
        <v>9</v>
      </c>
      <c r="D1922" s="65" t="s">
        <v>2295</v>
      </c>
      <c r="E1922" s="72">
        <v>51379.08</v>
      </c>
    </row>
    <row r="1923" spans="1:5" x14ac:dyDescent="0.25">
      <c r="A1923" s="194"/>
      <c r="B1923" s="174"/>
      <c r="C1923" s="69" t="s">
        <v>9</v>
      </c>
      <c r="D1923" s="65" t="s">
        <v>2296</v>
      </c>
      <c r="E1923" s="72">
        <v>12705.45</v>
      </c>
    </row>
    <row r="1924" spans="1:5" x14ac:dyDescent="0.25">
      <c r="A1924" s="192">
        <f>MAX(A$3:A1923)+1</f>
        <v>507</v>
      </c>
      <c r="B1924" s="174" t="s">
        <v>2297</v>
      </c>
      <c r="C1924" s="69" t="s">
        <v>1663</v>
      </c>
      <c r="D1924" s="65" t="s">
        <v>2298</v>
      </c>
      <c r="E1924" s="72">
        <v>72634.509999999995</v>
      </c>
    </row>
    <row r="1925" spans="1:5" x14ac:dyDescent="0.25">
      <c r="A1925" s="193"/>
      <c r="B1925" s="174"/>
      <c r="C1925" s="69" t="s">
        <v>9</v>
      </c>
      <c r="D1925" s="65" t="s">
        <v>2299</v>
      </c>
      <c r="E1925" s="72">
        <v>57589.47</v>
      </c>
    </row>
    <row r="1926" spans="1:5" x14ac:dyDescent="0.25">
      <c r="A1926" s="194"/>
      <c r="B1926" s="174"/>
      <c r="C1926" s="69" t="s">
        <v>9</v>
      </c>
      <c r="D1926" s="65" t="s">
        <v>2300</v>
      </c>
      <c r="E1926" s="72">
        <v>63709.31</v>
      </c>
    </row>
    <row r="1927" spans="1:5" x14ac:dyDescent="0.25">
      <c r="A1927" s="192">
        <f>MAX(A$3:A1926)+1</f>
        <v>508</v>
      </c>
      <c r="B1927" s="174" t="s">
        <v>2301</v>
      </c>
      <c r="C1927" s="69" t="s">
        <v>1663</v>
      </c>
      <c r="D1927" s="65" t="s">
        <v>2302</v>
      </c>
      <c r="E1927" s="72">
        <v>68223.899999999994</v>
      </c>
    </row>
    <row r="1928" spans="1:5" x14ac:dyDescent="0.25">
      <c r="A1928" s="193"/>
      <c r="B1928" s="174"/>
      <c r="C1928" s="69" t="s">
        <v>9</v>
      </c>
      <c r="D1928" s="65" t="s">
        <v>2303</v>
      </c>
      <c r="E1928" s="72">
        <v>53489.599999999999</v>
      </c>
    </row>
    <row r="1929" spans="1:5" x14ac:dyDescent="0.25">
      <c r="A1929" s="194"/>
      <c r="B1929" s="174"/>
      <c r="C1929" s="69" t="s">
        <v>9</v>
      </c>
      <c r="D1929" s="65" t="s">
        <v>2304</v>
      </c>
      <c r="E1929" s="72">
        <v>53327.82</v>
      </c>
    </row>
    <row r="1930" spans="1:5" x14ac:dyDescent="0.25">
      <c r="A1930" s="192">
        <f>MAX(A$3:A1929)+1</f>
        <v>509</v>
      </c>
      <c r="B1930" s="174" t="s">
        <v>2305</v>
      </c>
      <c r="C1930" s="69" t="s">
        <v>1663</v>
      </c>
      <c r="D1930" s="65" t="s">
        <v>2306</v>
      </c>
      <c r="E1930" s="72">
        <v>68461.5</v>
      </c>
    </row>
    <row r="1931" spans="1:5" x14ac:dyDescent="0.25">
      <c r="A1931" s="193"/>
      <c r="B1931" s="174"/>
      <c r="C1931" s="69" t="s">
        <v>9</v>
      </c>
      <c r="D1931" s="65" t="s">
        <v>2307</v>
      </c>
      <c r="E1931" s="72">
        <v>43235.14</v>
      </c>
    </row>
    <row r="1932" spans="1:5" x14ac:dyDescent="0.25">
      <c r="A1932" s="194"/>
      <c r="B1932" s="174"/>
      <c r="C1932" s="69" t="s">
        <v>9</v>
      </c>
      <c r="D1932" s="65" t="s">
        <v>2308</v>
      </c>
      <c r="E1932" s="72">
        <v>42810.25</v>
      </c>
    </row>
    <row r="1933" spans="1:5" x14ac:dyDescent="0.25">
      <c r="A1933" s="192">
        <f>MAX(A$3:A1932)+1</f>
        <v>510</v>
      </c>
      <c r="B1933" s="174" t="s">
        <v>2309</v>
      </c>
      <c r="C1933" s="69" t="s">
        <v>1663</v>
      </c>
      <c r="D1933" s="65" t="s">
        <v>2310</v>
      </c>
      <c r="E1933" s="72">
        <v>74657.679999999993</v>
      </c>
    </row>
    <row r="1934" spans="1:5" x14ac:dyDescent="0.25">
      <c r="A1934" s="193"/>
      <c r="B1934" s="174"/>
      <c r="C1934" s="69" t="s">
        <v>9</v>
      </c>
      <c r="D1934" s="65" t="s">
        <v>2311</v>
      </c>
      <c r="E1934" s="72">
        <v>66028.320000000007</v>
      </c>
    </row>
    <row r="1935" spans="1:5" x14ac:dyDescent="0.25">
      <c r="A1935" s="194"/>
      <c r="B1935" s="174"/>
      <c r="C1935" s="69" t="s">
        <v>9</v>
      </c>
      <c r="D1935" s="65" t="s">
        <v>2312</v>
      </c>
      <c r="E1935" s="72">
        <v>74686.33</v>
      </c>
    </row>
    <row r="1936" spans="1:5" x14ac:dyDescent="0.25">
      <c r="A1936" s="192">
        <f>MAX(A$3:A1935)+1</f>
        <v>511</v>
      </c>
      <c r="B1936" s="174" t="s">
        <v>2313</v>
      </c>
      <c r="C1936" s="69" t="s">
        <v>1648</v>
      </c>
      <c r="D1936" s="65" t="s">
        <v>2314</v>
      </c>
      <c r="E1936" s="72">
        <v>71885.19</v>
      </c>
    </row>
    <row r="1937" spans="1:5" x14ac:dyDescent="0.25">
      <c r="A1937" s="193"/>
      <c r="B1937" s="174"/>
      <c r="C1937" s="69" t="s">
        <v>9</v>
      </c>
      <c r="D1937" s="65" t="s">
        <v>2315</v>
      </c>
      <c r="E1937" s="72">
        <v>93920.68</v>
      </c>
    </row>
    <row r="1938" spans="1:5" x14ac:dyDescent="0.25">
      <c r="A1938" s="194"/>
      <c r="B1938" s="174"/>
      <c r="C1938" s="69" t="s">
        <v>9</v>
      </c>
      <c r="D1938" s="65" t="s">
        <v>2316</v>
      </c>
      <c r="E1938" s="72">
        <v>61843.6</v>
      </c>
    </row>
    <row r="1939" spans="1:5" x14ac:dyDescent="0.25">
      <c r="A1939" s="192">
        <f>MAX(A$3:A1938)+1</f>
        <v>512</v>
      </c>
      <c r="B1939" s="174" t="s">
        <v>2317</v>
      </c>
      <c r="C1939" s="69" t="s">
        <v>1663</v>
      </c>
      <c r="D1939" s="65" t="s">
        <v>2318</v>
      </c>
      <c r="E1939" s="72">
        <v>72402.47</v>
      </c>
    </row>
    <row r="1940" spans="1:5" x14ac:dyDescent="0.25">
      <c r="A1940" s="193"/>
      <c r="B1940" s="174"/>
      <c r="C1940" s="69" t="s">
        <v>1129</v>
      </c>
      <c r="D1940" s="65" t="s">
        <v>2319</v>
      </c>
      <c r="E1940" s="72">
        <v>57124.81</v>
      </c>
    </row>
    <row r="1941" spans="1:5" x14ac:dyDescent="0.25">
      <c r="A1941" s="194"/>
      <c r="B1941" s="174"/>
      <c r="C1941" s="69" t="s">
        <v>9</v>
      </c>
      <c r="D1941" s="65" t="s">
        <v>2320</v>
      </c>
      <c r="E1941" s="72">
        <v>52597.09</v>
      </c>
    </row>
    <row r="1942" spans="1:5" x14ac:dyDescent="0.25">
      <c r="A1942" s="54">
        <f>MAX(A$3:A1941)+1</f>
        <v>513</v>
      </c>
      <c r="B1942" s="69" t="s">
        <v>2321</v>
      </c>
      <c r="C1942" s="69" t="s">
        <v>1663</v>
      </c>
      <c r="D1942" s="65" t="s">
        <v>2322</v>
      </c>
      <c r="E1942" s="72">
        <v>76205.72</v>
      </c>
    </row>
    <row r="1943" spans="1:5" x14ac:dyDescent="0.25">
      <c r="A1943" s="192">
        <f>MAX(A$3:A1942)+1</f>
        <v>514</v>
      </c>
      <c r="B1943" s="174" t="s">
        <v>2323</v>
      </c>
      <c r="C1943" s="69" t="s">
        <v>1663</v>
      </c>
      <c r="D1943" s="65" t="s">
        <v>2324</v>
      </c>
      <c r="E1943" s="72">
        <v>84394.09</v>
      </c>
    </row>
    <row r="1944" spans="1:5" x14ac:dyDescent="0.25">
      <c r="A1944" s="193"/>
      <c r="B1944" s="174"/>
      <c r="C1944" s="69" t="s">
        <v>9</v>
      </c>
      <c r="D1944" s="65" t="s">
        <v>2325</v>
      </c>
      <c r="E1944" s="72">
        <v>64004.31</v>
      </c>
    </row>
    <row r="1945" spans="1:5" x14ac:dyDescent="0.25">
      <c r="A1945" s="194"/>
      <c r="B1945" s="174"/>
      <c r="C1945" s="69" t="s">
        <v>9</v>
      </c>
      <c r="D1945" s="65" t="s">
        <v>2326</v>
      </c>
      <c r="E1945" s="72">
        <v>64650.69</v>
      </c>
    </row>
    <row r="1946" spans="1:5" x14ac:dyDescent="0.25">
      <c r="A1946" s="192">
        <f>MAX(A$3:A1945)+1</f>
        <v>515</v>
      </c>
      <c r="B1946" s="174" t="s">
        <v>2327</v>
      </c>
      <c r="C1946" s="69" t="s">
        <v>1663</v>
      </c>
      <c r="D1946" s="65" t="s">
        <v>2328</v>
      </c>
      <c r="E1946" s="72">
        <v>74713.69</v>
      </c>
    </row>
    <row r="1947" spans="1:5" x14ac:dyDescent="0.25">
      <c r="A1947" s="193"/>
      <c r="B1947" s="174"/>
      <c r="C1947" s="69" t="s">
        <v>9</v>
      </c>
      <c r="D1947" s="65" t="s">
        <v>2329</v>
      </c>
      <c r="E1947" s="72">
        <v>61315.47</v>
      </c>
    </row>
    <row r="1948" spans="1:5" x14ac:dyDescent="0.25">
      <c r="A1948" s="194"/>
      <c r="B1948" s="174"/>
      <c r="C1948" s="69" t="s">
        <v>9</v>
      </c>
      <c r="D1948" s="65" t="s">
        <v>2330</v>
      </c>
      <c r="E1948" s="72">
        <v>67308.87</v>
      </c>
    </row>
    <row r="1949" spans="1:5" x14ac:dyDescent="0.25">
      <c r="A1949" s="54">
        <f>MAX(A$3:A1948)+1</f>
        <v>516</v>
      </c>
      <c r="B1949" s="69" t="s">
        <v>2331</v>
      </c>
      <c r="C1949" s="69" t="s">
        <v>9</v>
      </c>
      <c r="D1949" s="65" t="s">
        <v>2332</v>
      </c>
      <c r="E1949" s="72">
        <v>26915.06</v>
      </c>
    </row>
    <row r="1950" spans="1:5" ht="31.5" x14ac:dyDescent="0.25">
      <c r="A1950" s="54">
        <f>MAX(A$3:A1949)+1</f>
        <v>517</v>
      </c>
      <c r="B1950" s="69" t="s">
        <v>2333</v>
      </c>
      <c r="C1950" s="65" t="s">
        <v>1663</v>
      </c>
      <c r="D1950" s="65" t="s">
        <v>2334</v>
      </c>
      <c r="E1950" s="72">
        <v>67256.100000000006</v>
      </c>
    </row>
    <row r="1951" spans="1:5" x14ac:dyDescent="0.25">
      <c r="A1951" s="192">
        <f>MAX(A$3:A1950)+1</f>
        <v>518</v>
      </c>
      <c r="B1951" s="174" t="s">
        <v>2335</v>
      </c>
      <c r="C1951" s="69" t="s">
        <v>1663</v>
      </c>
      <c r="D1951" s="65" t="s">
        <v>2336</v>
      </c>
      <c r="E1951" s="72">
        <v>99967.52</v>
      </c>
    </row>
    <row r="1952" spans="1:5" x14ac:dyDescent="0.25">
      <c r="A1952" s="193"/>
      <c r="B1952" s="174"/>
      <c r="C1952" s="69" t="s">
        <v>9</v>
      </c>
      <c r="D1952" s="65" t="s">
        <v>2337</v>
      </c>
      <c r="E1952" s="72">
        <v>54370.55</v>
      </c>
    </row>
    <row r="1953" spans="1:5" x14ac:dyDescent="0.25">
      <c r="A1953" s="194"/>
      <c r="B1953" s="174"/>
      <c r="C1953" s="69" t="s">
        <v>9</v>
      </c>
      <c r="D1953" s="65" t="s">
        <v>2338</v>
      </c>
      <c r="E1953" s="72">
        <v>52673.79</v>
      </c>
    </row>
    <row r="1954" spans="1:5" x14ac:dyDescent="0.25">
      <c r="A1954" s="192">
        <f>MAX(A$3:A1953)+1</f>
        <v>519</v>
      </c>
      <c r="B1954" s="174" t="s">
        <v>2339</v>
      </c>
      <c r="C1954" s="69" t="s">
        <v>1663</v>
      </c>
      <c r="D1954" s="65" t="s">
        <v>2340</v>
      </c>
      <c r="E1954" s="72">
        <v>69184.490000000005</v>
      </c>
    </row>
    <row r="1955" spans="1:5" x14ac:dyDescent="0.25">
      <c r="A1955" s="194"/>
      <c r="B1955" s="174"/>
      <c r="C1955" s="69" t="s">
        <v>1129</v>
      </c>
      <c r="D1955" s="65" t="s">
        <v>2341</v>
      </c>
      <c r="E1955" s="72">
        <v>47484.62</v>
      </c>
    </row>
    <row r="1956" spans="1:5" x14ac:dyDescent="0.25">
      <c r="A1956" s="54">
        <f>MAX(A$3:A1955)+1</f>
        <v>520</v>
      </c>
      <c r="B1956" s="69" t="s">
        <v>2342</v>
      </c>
      <c r="C1956" s="69" t="s">
        <v>1663</v>
      </c>
      <c r="D1956" s="65" t="s">
        <v>2343</v>
      </c>
      <c r="E1956" s="72">
        <v>74562</v>
      </c>
    </row>
    <row r="1957" spans="1:5" x14ac:dyDescent="0.25">
      <c r="A1957" s="192">
        <f>MAX(A$3:A1956)+1</f>
        <v>521</v>
      </c>
      <c r="B1957" s="174" t="s">
        <v>2344</v>
      </c>
      <c r="C1957" s="69" t="s">
        <v>1663</v>
      </c>
      <c r="D1957" s="65" t="s">
        <v>2345</v>
      </c>
      <c r="E1957" s="72">
        <v>56776.23</v>
      </c>
    </row>
    <row r="1958" spans="1:5" x14ac:dyDescent="0.25">
      <c r="A1958" s="193"/>
      <c r="B1958" s="174"/>
      <c r="C1958" s="69" t="s">
        <v>9</v>
      </c>
      <c r="D1958" s="65" t="s">
        <v>2346</v>
      </c>
      <c r="E1958" s="72">
        <v>74224.759999999995</v>
      </c>
    </row>
    <row r="1959" spans="1:5" x14ac:dyDescent="0.25">
      <c r="A1959" s="193"/>
      <c r="B1959" s="174"/>
      <c r="C1959" s="69" t="s">
        <v>9</v>
      </c>
      <c r="D1959" s="65" t="s">
        <v>2347</v>
      </c>
      <c r="E1959" s="72">
        <v>33088.21</v>
      </c>
    </row>
    <row r="1960" spans="1:5" x14ac:dyDescent="0.25">
      <c r="A1960" s="193"/>
      <c r="B1960" s="174"/>
      <c r="C1960" s="69" t="s">
        <v>9</v>
      </c>
      <c r="D1960" s="65" t="s">
        <v>2348</v>
      </c>
      <c r="E1960" s="72">
        <v>62261</v>
      </c>
    </row>
    <row r="1961" spans="1:5" x14ac:dyDescent="0.25">
      <c r="A1961" s="194"/>
      <c r="B1961" s="174"/>
      <c r="C1961" s="69" t="s">
        <v>9</v>
      </c>
      <c r="D1961" s="65" t="s">
        <v>2338</v>
      </c>
      <c r="E1961" s="72">
        <v>41762</v>
      </c>
    </row>
    <row r="1962" spans="1:5" x14ac:dyDescent="0.25">
      <c r="A1962" s="192">
        <f>MAX(A$3:A1961)+1</f>
        <v>522</v>
      </c>
      <c r="B1962" s="174" t="s">
        <v>2349</v>
      </c>
      <c r="C1962" s="69" t="s">
        <v>1663</v>
      </c>
      <c r="D1962" s="65" t="s">
        <v>2350</v>
      </c>
      <c r="E1962" s="72">
        <v>84838.3</v>
      </c>
    </row>
    <row r="1963" spans="1:5" x14ac:dyDescent="0.25">
      <c r="A1963" s="193"/>
      <c r="B1963" s="174"/>
      <c r="C1963" s="69" t="s">
        <v>9</v>
      </c>
      <c r="D1963" s="65" t="s">
        <v>2351</v>
      </c>
      <c r="E1963" s="72">
        <v>40438.5</v>
      </c>
    </row>
    <row r="1964" spans="1:5" x14ac:dyDescent="0.25">
      <c r="A1964" s="194"/>
      <c r="B1964" s="174"/>
      <c r="C1964" s="69" t="s">
        <v>9</v>
      </c>
      <c r="D1964" s="65" t="s">
        <v>2352</v>
      </c>
      <c r="E1964" s="72">
        <v>60803.86</v>
      </c>
    </row>
    <row r="1965" spans="1:5" ht="31.5" x14ac:dyDescent="0.25">
      <c r="A1965" s="54">
        <f>MAX(A$3:A1964)+1</f>
        <v>523</v>
      </c>
      <c r="B1965" s="65" t="s">
        <v>2353</v>
      </c>
      <c r="C1965" s="65" t="s">
        <v>1663</v>
      </c>
      <c r="D1965" s="65" t="s">
        <v>2354</v>
      </c>
      <c r="E1965" s="72">
        <v>73845.89</v>
      </c>
    </row>
    <row r="1966" spans="1:5" ht="31.5" x14ac:dyDescent="0.25">
      <c r="A1966" s="54">
        <f>MAX(A$3:A1965)+1</f>
        <v>524</v>
      </c>
      <c r="B1966" s="65" t="s">
        <v>2355</v>
      </c>
      <c r="C1966" s="65" t="s">
        <v>1663</v>
      </c>
      <c r="D1966" s="65" t="s">
        <v>2356</v>
      </c>
      <c r="E1966" s="72">
        <v>66353.02</v>
      </c>
    </row>
    <row r="1967" spans="1:5" x14ac:dyDescent="0.25">
      <c r="A1967" s="192">
        <f>MAX(A$3:A1966)+1</f>
        <v>525</v>
      </c>
      <c r="B1967" s="174" t="s">
        <v>2357</v>
      </c>
      <c r="C1967" s="69" t="s">
        <v>1663</v>
      </c>
      <c r="D1967" s="65" t="s">
        <v>2358</v>
      </c>
      <c r="E1967" s="72">
        <v>66669.52</v>
      </c>
    </row>
    <row r="1968" spans="1:5" x14ac:dyDescent="0.25">
      <c r="A1968" s="193"/>
      <c r="B1968" s="174"/>
      <c r="C1968" s="69" t="s">
        <v>9</v>
      </c>
      <c r="D1968" s="65" t="s">
        <v>2359</v>
      </c>
      <c r="E1968" s="72">
        <v>65660.479999999996</v>
      </c>
    </row>
    <row r="1969" spans="1:5" x14ac:dyDescent="0.25">
      <c r="A1969" s="194"/>
      <c r="B1969" s="174"/>
      <c r="C1969" s="69" t="s">
        <v>9</v>
      </c>
      <c r="D1969" s="65" t="s">
        <v>2360</v>
      </c>
      <c r="E1969" s="72">
        <v>53929.42</v>
      </c>
    </row>
    <row r="1970" spans="1:5" x14ac:dyDescent="0.25">
      <c r="A1970" s="192">
        <f>MAX(A$3:A1969)+1</f>
        <v>526</v>
      </c>
      <c r="B1970" s="174" t="s">
        <v>2361</v>
      </c>
      <c r="C1970" s="69" t="s">
        <v>1663</v>
      </c>
      <c r="D1970" s="65" t="s">
        <v>2362</v>
      </c>
      <c r="E1970" s="72">
        <v>70513.919999999998</v>
      </c>
    </row>
    <row r="1971" spans="1:5" x14ac:dyDescent="0.25">
      <c r="A1971" s="193"/>
      <c r="B1971" s="174"/>
      <c r="C1971" s="69" t="s">
        <v>9</v>
      </c>
      <c r="D1971" s="65" t="s">
        <v>2363</v>
      </c>
      <c r="E1971" s="72">
        <v>66330.759999999995</v>
      </c>
    </row>
    <row r="1972" spans="1:5" x14ac:dyDescent="0.25">
      <c r="A1972" s="194"/>
      <c r="B1972" s="174"/>
      <c r="C1972" s="69" t="s">
        <v>9</v>
      </c>
      <c r="D1972" s="65" t="s">
        <v>2364</v>
      </c>
      <c r="E1972" s="72">
        <v>53983.55</v>
      </c>
    </row>
    <row r="1973" spans="1:5" x14ac:dyDescent="0.25">
      <c r="A1973" s="192">
        <f>MAX(A$3:A1972)+1</f>
        <v>527</v>
      </c>
      <c r="B1973" s="174" t="s">
        <v>2365</v>
      </c>
      <c r="C1973" s="126" t="s">
        <v>1663</v>
      </c>
      <c r="D1973" s="65" t="s">
        <v>2366</v>
      </c>
      <c r="E1973" s="72">
        <v>67893.89</v>
      </c>
    </row>
    <row r="1974" spans="1:5" x14ac:dyDescent="0.25">
      <c r="A1974" s="193"/>
      <c r="B1974" s="174"/>
      <c r="C1974" s="69" t="s">
        <v>9</v>
      </c>
      <c r="D1974" s="65" t="s">
        <v>2367</v>
      </c>
      <c r="E1974" s="72">
        <v>70877.52</v>
      </c>
    </row>
    <row r="1975" spans="1:5" x14ac:dyDescent="0.25">
      <c r="A1975" s="193"/>
      <c r="B1975" s="174"/>
      <c r="C1975" s="69" t="s">
        <v>9</v>
      </c>
      <c r="D1975" s="65" t="s">
        <v>2288</v>
      </c>
      <c r="E1975" s="72">
        <v>65935.22</v>
      </c>
    </row>
    <row r="1976" spans="1:5" x14ac:dyDescent="0.25">
      <c r="A1976" s="193"/>
      <c r="B1976" s="174"/>
      <c r="C1976" s="69" t="s">
        <v>9</v>
      </c>
      <c r="D1976" s="65" t="s">
        <v>2368</v>
      </c>
      <c r="E1976" s="72">
        <v>78696.179999999993</v>
      </c>
    </row>
    <row r="1977" spans="1:5" x14ac:dyDescent="0.25">
      <c r="A1977" s="194"/>
      <c r="B1977" s="174"/>
      <c r="C1977" s="69" t="s">
        <v>9</v>
      </c>
      <c r="D1977" s="65" t="s">
        <v>2039</v>
      </c>
      <c r="E1977" s="72">
        <v>65929.77</v>
      </c>
    </row>
    <row r="1978" spans="1:5" x14ac:dyDescent="0.25">
      <c r="A1978" s="192">
        <f>MAX(A$3:A1977)+1</f>
        <v>528</v>
      </c>
      <c r="B1978" s="174" t="s">
        <v>2369</v>
      </c>
      <c r="C1978" s="69" t="s">
        <v>1663</v>
      </c>
      <c r="D1978" s="65" t="s">
        <v>2370</v>
      </c>
      <c r="E1978" s="72">
        <v>61151.48</v>
      </c>
    </row>
    <row r="1979" spans="1:5" x14ac:dyDescent="0.25">
      <c r="A1979" s="193"/>
      <c r="B1979" s="174"/>
      <c r="C1979" s="69" t="s">
        <v>9</v>
      </c>
      <c r="D1979" s="65" t="s">
        <v>2371</v>
      </c>
      <c r="E1979" s="72">
        <v>54713.63</v>
      </c>
    </row>
    <row r="1980" spans="1:5" x14ac:dyDescent="0.25">
      <c r="A1980" s="194"/>
      <c r="B1980" s="174"/>
      <c r="C1980" s="69" t="s">
        <v>9</v>
      </c>
      <c r="D1980" s="65" t="s">
        <v>2372</v>
      </c>
      <c r="E1980" s="72">
        <v>45436.6</v>
      </c>
    </row>
    <row r="1981" spans="1:5" x14ac:dyDescent="0.25">
      <c r="A1981" s="192">
        <f>MAX(A$3:A1980)+1</f>
        <v>529</v>
      </c>
      <c r="B1981" s="174" t="s">
        <v>2373</v>
      </c>
      <c r="C1981" s="69" t="s">
        <v>1663</v>
      </c>
      <c r="D1981" s="65" t="s">
        <v>2374</v>
      </c>
      <c r="E1981" s="72">
        <v>77316.800000000003</v>
      </c>
    </row>
    <row r="1982" spans="1:5" x14ac:dyDescent="0.25">
      <c r="A1982" s="193"/>
      <c r="B1982" s="174"/>
      <c r="C1982" s="69" t="s">
        <v>9</v>
      </c>
      <c r="D1982" s="65" t="s">
        <v>2375</v>
      </c>
      <c r="E1982" s="72">
        <v>42329.15</v>
      </c>
    </row>
    <row r="1983" spans="1:5" x14ac:dyDescent="0.25">
      <c r="A1983" s="193"/>
      <c r="B1983" s="174"/>
      <c r="C1983" s="69" t="s">
        <v>9</v>
      </c>
      <c r="D1983" s="65" t="s">
        <v>2376</v>
      </c>
      <c r="E1983" s="72">
        <v>41666.9</v>
      </c>
    </row>
    <row r="1984" spans="1:5" x14ac:dyDescent="0.25">
      <c r="A1984" s="194"/>
      <c r="B1984" s="174"/>
      <c r="C1984" s="69" t="s">
        <v>9</v>
      </c>
      <c r="D1984" s="65" t="s">
        <v>2377</v>
      </c>
      <c r="E1984" s="72">
        <v>47103.87</v>
      </c>
    </row>
    <row r="1985" spans="1:5" x14ac:dyDescent="0.25">
      <c r="A1985" s="192">
        <f>MAX(A$3:A1984)+1</f>
        <v>530</v>
      </c>
      <c r="B1985" s="174" t="s">
        <v>2378</v>
      </c>
      <c r="C1985" s="69" t="s">
        <v>1663</v>
      </c>
      <c r="D1985" s="65" t="s">
        <v>2379</v>
      </c>
      <c r="E1985" s="72">
        <v>88940.58</v>
      </c>
    </row>
    <row r="1986" spans="1:5" x14ac:dyDescent="0.25">
      <c r="A1986" s="193"/>
      <c r="B1986" s="174"/>
      <c r="C1986" s="69" t="s">
        <v>9</v>
      </c>
      <c r="D1986" s="65" t="s">
        <v>2380</v>
      </c>
      <c r="E1986" s="72">
        <v>56979.37</v>
      </c>
    </row>
    <row r="1987" spans="1:5" x14ac:dyDescent="0.25">
      <c r="A1987" s="194"/>
      <c r="B1987" s="174"/>
      <c r="C1987" s="69" t="s">
        <v>9</v>
      </c>
      <c r="D1987" s="65" t="s">
        <v>2381</v>
      </c>
      <c r="E1987" s="72">
        <v>73752.02</v>
      </c>
    </row>
    <row r="1988" spans="1:5" x14ac:dyDescent="0.25">
      <c r="A1988" s="192">
        <f>MAX(A$3:A1987)+1</f>
        <v>531</v>
      </c>
      <c r="B1988" s="174" t="s">
        <v>2382</v>
      </c>
      <c r="C1988" s="69" t="s">
        <v>1663</v>
      </c>
      <c r="D1988" s="65" t="s">
        <v>2383</v>
      </c>
      <c r="E1988" s="72">
        <v>79848.91</v>
      </c>
    </row>
    <row r="1989" spans="1:5" x14ac:dyDescent="0.25">
      <c r="A1989" s="193"/>
      <c r="B1989" s="174"/>
      <c r="C1989" s="69" t="s">
        <v>9</v>
      </c>
      <c r="D1989" s="65" t="s">
        <v>2384</v>
      </c>
      <c r="E1989" s="72">
        <v>56568.5</v>
      </c>
    </row>
    <row r="1990" spans="1:5" x14ac:dyDescent="0.25">
      <c r="A1990" s="194"/>
      <c r="B1990" s="174"/>
      <c r="C1990" s="69" t="s">
        <v>9</v>
      </c>
      <c r="D1990" s="65" t="s">
        <v>2385</v>
      </c>
      <c r="E1990" s="72">
        <v>56122.8</v>
      </c>
    </row>
    <row r="1991" spans="1:5" x14ac:dyDescent="0.25">
      <c r="A1991" s="192">
        <f>MAX(A$3:A1990)+1</f>
        <v>532</v>
      </c>
      <c r="B1991" s="174" t="s">
        <v>2386</v>
      </c>
      <c r="C1991" s="69" t="s">
        <v>1663</v>
      </c>
      <c r="D1991" s="65" t="s">
        <v>2387</v>
      </c>
      <c r="E1991" s="72">
        <v>67837.710000000006</v>
      </c>
    </row>
    <row r="1992" spans="1:5" x14ac:dyDescent="0.25">
      <c r="A1992" s="193"/>
      <c r="B1992" s="174"/>
      <c r="C1992" s="69" t="s">
        <v>9</v>
      </c>
      <c r="D1992" s="65" t="s">
        <v>2388</v>
      </c>
      <c r="E1992" s="72">
        <v>65476.15</v>
      </c>
    </row>
    <row r="1993" spans="1:5" x14ac:dyDescent="0.25">
      <c r="A1993" s="194"/>
      <c r="B1993" s="174"/>
      <c r="C1993" s="69" t="s">
        <v>9</v>
      </c>
      <c r="D1993" s="65" t="s">
        <v>2389</v>
      </c>
      <c r="E1993" s="72">
        <v>52078.58</v>
      </c>
    </row>
    <row r="1994" spans="1:5" x14ac:dyDescent="0.25">
      <c r="A1994" s="192">
        <f>MAX(A$3:A1993)+1</f>
        <v>533</v>
      </c>
      <c r="B1994" s="174" t="s">
        <v>2390</v>
      </c>
      <c r="C1994" s="69" t="s">
        <v>1648</v>
      </c>
      <c r="D1994" s="65" t="s">
        <v>2391</v>
      </c>
      <c r="E1994" s="72">
        <v>68452.38</v>
      </c>
    </row>
    <row r="1995" spans="1:5" x14ac:dyDescent="0.25">
      <c r="A1995" s="193"/>
      <c r="B1995" s="174"/>
      <c r="C1995" s="69" t="s">
        <v>9</v>
      </c>
      <c r="D1995" s="65" t="s">
        <v>2392</v>
      </c>
      <c r="E1995" s="72">
        <v>60722.18</v>
      </c>
    </row>
    <row r="1996" spans="1:5" x14ac:dyDescent="0.25">
      <c r="A1996" s="194"/>
      <c r="B1996" s="174"/>
      <c r="C1996" s="69" t="s">
        <v>9</v>
      </c>
      <c r="D1996" s="65" t="s">
        <v>2393</v>
      </c>
      <c r="E1996" s="72">
        <v>58907.23</v>
      </c>
    </row>
    <row r="1997" spans="1:5" x14ac:dyDescent="0.25">
      <c r="A1997" s="192">
        <f>MAX(A$3:A1996)+1</f>
        <v>534</v>
      </c>
      <c r="B1997" s="174" t="s">
        <v>2394</v>
      </c>
      <c r="C1997" s="69" t="s">
        <v>1663</v>
      </c>
      <c r="D1997" s="65" t="s">
        <v>2395</v>
      </c>
      <c r="E1997" s="72">
        <v>90077.78</v>
      </c>
    </row>
    <row r="1998" spans="1:5" x14ac:dyDescent="0.25">
      <c r="A1998" s="193"/>
      <c r="B1998" s="174"/>
      <c r="C1998" s="69" t="s">
        <v>9</v>
      </c>
      <c r="D1998" s="65" t="s">
        <v>2396</v>
      </c>
      <c r="E1998" s="72">
        <v>52202.02</v>
      </c>
    </row>
    <row r="1999" spans="1:5" x14ac:dyDescent="0.25">
      <c r="A1999" s="194"/>
      <c r="B1999" s="174"/>
      <c r="C1999" s="69" t="s">
        <v>9</v>
      </c>
      <c r="D1999" s="65" t="s">
        <v>2397</v>
      </c>
      <c r="E1999" s="72">
        <v>47300.55</v>
      </c>
    </row>
    <row r="2000" spans="1:5" x14ac:dyDescent="0.25">
      <c r="A2000" s="192">
        <f>MAX(A$3:A1999)+1</f>
        <v>535</v>
      </c>
      <c r="B2000" s="174" t="s">
        <v>2398</v>
      </c>
      <c r="C2000" s="126" t="s">
        <v>1663</v>
      </c>
      <c r="D2000" s="65" t="s">
        <v>2399</v>
      </c>
      <c r="E2000" s="72">
        <v>74331.86</v>
      </c>
    </row>
    <row r="2001" spans="1:5" x14ac:dyDescent="0.25">
      <c r="A2001" s="193"/>
      <c r="B2001" s="174"/>
      <c r="C2001" s="69" t="s">
        <v>9</v>
      </c>
      <c r="D2001" s="65" t="s">
        <v>2400</v>
      </c>
      <c r="E2001" s="72">
        <v>53031.65</v>
      </c>
    </row>
    <row r="2002" spans="1:5" x14ac:dyDescent="0.25">
      <c r="A2002" s="193"/>
      <c r="B2002" s="174"/>
      <c r="C2002" s="69" t="s">
        <v>9</v>
      </c>
      <c r="D2002" s="65" t="s">
        <v>2401</v>
      </c>
      <c r="E2002" s="72">
        <v>91347.29</v>
      </c>
    </row>
    <row r="2003" spans="1:5" x14ac:dyDescent="0.25">
      <c r="A2003" s="194"/>
      <c r="B2003" s="174"/>
      <c r="C2003" s="69" t="s">
        <v>9</v>
      </c>
      <c r="D2003" s="65" t="s">
        <v>2402</v>
      </c>
      <c r="E2003" s="72">
        <v>69610.97</v>
      </c>
    </row>
    <row r="2004" spans="1:5" x14ac:dyDescent="0.25">
      <c r="A2004" s="192">
        <f>MAX(A$3:A2003)+1</f>
        <v>536</v>
      </c>
      <c r="B2004" s="174" t="s">
        <v>2403</v>
      </c>
      <c r="C2004" s="69" t="s">
        <v>1663</v>
      </c>
      <c r="D2004" s="65" t="s">
        <v>2404</v>
      </c>
      <c r="E2004" s="72">
        <v>71494.210000000006</v>
      </c>
    </row>
    <row r="2005" spans="1:5" x14ac:dyDescent="0.25">
      <c r="A2005" s="193"/>
      <c r="B2005" s="174"/>
      <c r="C2005" s="69" t="s">
        <v>9</v>
      </c>
      <c r="D2005" s="65" t="s">
        <v>2405</v>
      </c>
      <c r="E2005" s="72">
        <v>59741.4</v>
      </c>
    </row>
    <row r="2006" spans="1:5" x14ac:dyDescent="0.25">
      <c r="A2006" s="194"/>
      <c r="B2006" s="174"/>
      <c r="C2006" s="69" t="s">
        <v>9</v>
      </c>
      <c r="D2006" s="65" t="s">
        <v>2406</v>
      </c>
      <c r="E2006" s="72">
        <v>68393.25</v>
      </c>
    </row>
    <row r="2007" spans="1:5" x14ac:dyDescent="0.25">
      <c r="A2007" s="192">
        <f>MAX(A$3:A2006)+1</f>
        <v>537</v>
      </c>
      <c r="B2007" s="174" t="s">
        <v>2407</v>
      </c>
      <c r="C2007" s="69" t="s">
        <v>1663</v>
      </c>
      <c r="D2007" s="65" t="s">
        <v>2408</v>
      </c>
      <c r="E2007" s="72">
        <v>42001.4</v>
      </c>
    </row>
    <row r="2008" spans="1:5" x14ac:dyDescent="0.25">
      <c r="A2008" s="194"/>
      <c r="B2008" s="174"/>
      <c r="C2008" s="69" t="s">
        <v>9</v>
      </c>
      <c r="D2008" s="65" t="s">
        <v>2409</v>
      </c>
      <c r="E2008" s="72">
        <v>50831.65</v>
      </c>
    </row>
    <row r="2009" spans="1:5" x14ac:dyDescent="0.25">
      <c r="A2009" s="192">
        <f>MAX(A$3:A2008)+1</f>
        <v>538</v>
      </c>
      <c r="B2009" s="174" t="s">
        <v>2410</v>
      </c>
      <c r="C2009" s="69" t="s">
        <v>1648</v>
      </c>
      <c r="D2009" s="65" t="s">
        <v>2411</v>
      </c>
      <c r="E2009" s="72">
        <v>85322.16</v>
      </c>
    </row>
    <row r="2010" spans="1:5" x14ac:dyDescent="0.25">
      <c r="A2010" s="193"/>
      <c r="B2010" s="174"/>
      <c r="C2010" s="69" t="s">
        <v>9</v>
      </c>
      <c r="D2010" s="65" t="s">
        <v>2412</v>
      </c>
      <c r="E2010" s="72">
        <v>45707.96</v>
      </c>
    </row>
    <row r="2011" spans="1:5" x14ac:dyDescent="0.25">
      <c r="A2011" s="194"/>
      <c r="B2011" s="174"/>
      <c r="C2011" s="69" t="s">
        <v>9</v>
      </c>
      <c r="D2011" s="65" t="s">
        <v>2413</v>
      </c>
      <c r="E2011" s="72">
        <v>67427.98</v>
      </c>
    </row>
    <row r="2012" spans="1:5" ht="29.25" customHeight="1" x14ac:dyDescent="0.25">
      <c r="A2012" s="54">
        <f>MAX(A$3:A2011)+1</f>
        <v>539</v>
      </c>
      <c r="B2012" s="80" t="s">
        <v>2414</v>
      </c>
      <c r="C2012" s="127" t="s">
        <v>1663</v>
      </c>
      <c r="D2012" s="65" t="s">
        <v>2415</v>
      </c>
      <c r="E2012" s="72">
        <v>58214.32</v>
      </c>
    </row>
    <row r="2013" spans="1:5" x14ac:dyDescent="0.25">
      <c r="A2013" s="153">
        <f>MAX(A$3:A2012)+1</f>
        <v>540</v>
      </c>
      <c r="B2013" s="139" t="s">
        <v>2416</v>
      </c>
      <c r="C2013" s="69" t="s">
        <v>1648</v>
      </c>
      <c r="D2013" s="135" t="s">
        <v>2417</v>
      </c>
      <c r="E2013" s="55">
        <v>73946</v>
      </c>
    </row>
    <row r="2014" spans="1:5" x14ac:dyDescent="0.25">
      <c r="A2014" s="154"/>
      <c r="B2014" s="139"/>
      <c r="C2014" s="69" t="s">
        <v>9</v>
      </c>
      <c r="D2014" s="135" t="s">
        <v>2418</v>
      </c>
      <c r="E2014" s="55">
        <v>54829</v>
      </c>
    </row>
    <row r="2015" spans="1:5" ht="31.5" x14ac:dyDescent="0.25">
      <c r="A2015" s="154"/>
      <c r="B2015" s="139"/>
      <c r="C2015" s="69" t="s">
        <v>9</v>
      </c>
      <c r="D2015" s="135" t="s">
        <v>2419</v>
      </c>
      <c r="E2015" s="55">
        <v>50444</v>
      </c>
    </row>
    <row r="2016" spans="1:5" x14ac:dyDescent="0.25">
      <c r="A2016" s="155"/>
      <c r="B2016" s="139"/>
      <c r="C2016" s="65" t="s">
        <v>4</v>
      </c>
      <c r="D2016" s="135" t="s">
        <v>2420</v>
      </c>
      <c r="E2016" s="55">
        <v>47762</v>
      </c>
    </row>
    <row r="2017" spans="1:5" x14ac:dyDescent="0.25">
      <c r="A2017" s="171">
        <f>MAX(A$3:A2016)+1</f>
        <v>541</v>
      </c>
      <c r="B2017" s="174" t="s">
        <v>2421</v>
      </c>
      <c r="C2017" s="69" t="s">
        <v>1</v>
      </c>
      <c r="D2017" s="65" t="s">
        <v>2422</v>
      </c>
      <c r="E2017" s="72">
        <v>91259.61</v>
      </c>
    </row>
    <row r="2018" spans="1:5" x14ac:dyDescent="0.25">
      <c r="A2018" s="172"/>
      <c r="B2018" s="174"/>
      <c r="C2018" s="69" t="s">
        <v>3</v>
      </c>
      <c r="D2018" s="65" t="s">
        <v>344</v>
      </c>
      <c r="E2018" s="72">
        <v>75961.19</v>
      </c>
    </row>
    <row r="2019" spans="1:5" x14ac:dyDescent="0.25">
      <c r="A2019" s="172"/>
      <c r="B2019" s="174"/>
      <c r="C2019" s="69" t="s">
        <v>3</v>
      </c>
      <c r="D2019" s="65" t="s">
        <v>2423</v>
      </c>
      <c r="E2019" s="72">
        <v>76078.850000000006</v>
      </c>
    </row>
    <row r="2020" spans="1:5" x14ac:dyDescent="0.25">
      <c r="A2020" s="172"/>
      <c r="B2020" s="174"/>
      <c r="C2020" s="69" t="s">
        <v>3</v>
      </c>
      <c r="D2020" s="65" t="s">
        <v>2424</v>
      </c>
      <c r="E2020" s="72">
        <v>18733.439999999999</v>
      </c>
    </row>
    <row r="2021" spans="1:5" x14ac:dyDescent="0.25">
      <c r="A2021" s="172"/>
      <c r="B2021" s="174"/>
      <c r="C2021" s="69" t="s">
        <v>3</v>
      </c>
      <c r="D2021" s="65" t="s">
        <v>2425</v>
      </c>
      <c r="E2021" s="72">
        <v>32856.32</v>
      </c>
    </row>
    <row r="2022" spans="1:5" x14ac:dyDescent="0.25">
      <c r="A2022" s="173"/>
      <c r="B2022" s="174"/>
      <c r="C2022" s="69" t="s">
        <v>3</v>
      </c>
      <c r="D2022" s="65" t="s">
        <v>2426</v>
      </c>
      <c r="E2022" s="72">
        <v>102557</v>
      </c>
    </row>
    <row r="2023" spans="1:5" x14ac:dyDescent="0.25">
      <c r="A2023" s="192">
        <f>MAX(A$3:A2022)+1</f>
        <v>542</v>
      </c>
      <c r="B2023" s="174" t="s">
        <v>2427</v>
      </c>
      <c r="C2023" s="69" t="s">
        <v>1</v>
      </c>
      <c r="D2023" s="65" t="s">
        <v>2428</v>
      </c>
      <c r="E2023" s="72">
        <v>93525.08</v>
      </c>
    </row>
    <row r="2024" spans="1:5" x14ac:dyDescent="0.25">
      <c r="A2024" s="193"/>
      <c r="B2024" s="174"/>
      <c r="C2024" s="69" t="s">
        <v>3</v>
      </c>
      <c r="D2024" s="65" t="s">
        <v>2245</v>
      </c>
      <c r="E2024" s="56">
        <v>62276.17</v>
      </c>
    </row>
    <row r="2025" spans="1:5" x14ac:dyDescent="0.25">
      <c r="A2025" s="193"/>
      <c r="B2025" s="174"/>
      <c r="C2025" s="69" t="s">
        <v>3</v>
      </c>
      <c r="D2025" s="65" t="s">
        <v>2163</v>
      </c>
      <c r="E2025" s="56">
        <v>62614.21</v>
      </c>
    </row>
    <row r="2026" spans="1:5" x14ac:dyDescent="0.25">
      <c r="A2026" s="193"/>
      <c r="B2026" s="174"/>
      <c r="C2026" s="69" t="s">
        <v>3</v>
      </c>
      <c r="D2026" s="65" t="s">
        <v>2429</v>
      </c>
      <c r="E2026" s="72">
        <v>52824.52</v>
      </c>
    </row>
    <row r="2027" spans="1:5" x14ac:dyDescent="0.25">
      <c r="A2027" s="193"/>
      <c r="B2027" s="174"/>
      <c r="C2027" s="69" t="s">
        <v>3</v>
      </c>
      <c r="D2027" s="65" t="s">
        <v>2430</v>
      </c>
      <c r="E2027" s="56">
        <v>61522.35</v>
      </c>
    </row>
    <row r="2028" spans="1:5" x14ac:dyDescent="0.25">
      <c r="A2028" s="194"/>
      <c r="B2028" s="174"/>
      <c r="C2028" s="69" t="s">
        <v>3</v>
      </c>
      <c r="D2028" s="65" t="s">
        <v>2431</v>
      </c>
      <c r="E2028" s="56">
        <v>62776.65</v>
      </c>
    </row>
    <row r="2029" spans="1:5" x14ac:dyDescent="0.25">
      <c r="A2029" s="192">
        <f>MAX(A$3:A2028)+1</f>
        <v>543</v>
      </c>
      <c r="B2029" s="174" t="s">
        <v>2432</v>
      </c>
      <c r="C2029" s="126" t="s">
        <v>1</v>
      </c>
      <c r="D2029" s="65" t="s">
        <v>2433</v>
      </c>
      <c r="E2029" s="72">
        <v>113369.36</v>
      </c>
    </row>
    <row r="2030" spans="1:5" x14ac:dyDescent="0.25">
      <c r="A2030" s="193"/>
      <c r="B2030" s="174"/>
      <c r="C2030" s="69" t="s">
        <v>3</v>
      </c>
      <c r="D2030" s="65" t="s">
        <v>2434</v>
      </c>
      <c r="E2030" s="72">
        <v>59834.49</v>
      </c>
    </row>
    <row r="2031" spans="1:5" x14ac:dyDescent="0.25">
      <c r="A2031" s="193"/>
      <c r="B2031" s="174"/>
      <c r="C2031" s="69" t="s">
        <v>3</v>
      </c>
      <c r="D2031" s="65" t="s">
        <v>2435</v>
      </c>
      <c r="E2031" s="72">
        <v>49205.29</v>
      </c>
    </row>
    <row r="2032" spans="1:5" x14ac:dyDescent="0.25">
      <c r="A2032" s="193"/>
      <c r="B2032" s="174"/>
      <c r="C2032" s="69" t="s">
        <v>3</v>
      </c>
      <c r="D2032" s="65" t="s">
        <v>2436</v>
      </c>
      <c r="E2032" s="72">
        <v>59047.17</v>
      </c>
    </row>
    <row r="2033" spans="1:5" x14ac:dyDescent="0.25">
      <c r="A2033" s="193"/>
      <c r="B2033" s="174"/>
      <c r="C2033" s="69" t="s">
        <v>3</v>
      </c>
      <c r="D2033" s="65" t="s">
        <v>2437</v>
      </c>
      <c r="E2033" s="72">
        <v>50446.32</v>
      </c>
    </row>
    <row r="2034" spans="1:5" x14ac:dyDescent="0.25">
      <c r="A2034" s="193"/>
      <c r="B2034" s="174"/>
      <c r="C2034" s="69" t="s">
        <v>3</v>
      </c>
      <c r="D2034" s="65" t="s">
        <v>2438</v>
      </c>
      <c r="E2034" s="72">
        <v>31032.95</v>
      </c>
    </row>
    <row r="2035" spans="1:5" x14ac:dyDescent="0.25">
      <c r="A2035" s="193"/>
      <c r="B2035" s="174"/>
      <c r="C2035" s="69" t="s">
        <v>3</v>
      </c>
      <c r="D2035" s="65" t="s">
        <v>2439</v>
      </c>
      <c r="E2035" s="72">
        <v>35451.629999999997</v>
      </c>
    </row>
    <row r="2036" spans="1:5" x14ac:dyDescent="0.25">
      <c r="A2036" s="193"/>
      <c r="B2036" s="174"/>
      <c r="C2036" s="69" t="s">
        <v>3</v>
      </c>
      <c r="D2036" s="65" t="s">
        <v>2440</v>
      </c>
      <c r="E2036" s="72">
        <v>43398.37</v>
      </c>
    </row>
    <row r="2037" spans="1:5" x14ac:dyDescent="0.25">
      <c r="A2037" s="194"/>
      <c r="B2037" s="174"/>
      <c r="C2037" s="69" t="s">
        <v>3</v>
      </c>
      <c r="D2037" s="65" t="s">
        <v>2441</v>
      </c>
      <c r="E2037" s="72">
        <v>42703.69</v>
      </c>
    </row>
    <row r="2038" spans="1:5" x14ac:dyDescent="0.25">
      <c r="A2038" s="192">
        <f>MAX(A$3:A2037)+1</f>
        <v>544</v>
      </c>
      <c r="B2038" s="174" t="s">
        <v>2442</v>
      </c>
      <c r="C2038" s="126" t="s">
        <v>1</v>
      </c>
      <c r="D2038" s="65" t="s">
        <v>2443</v>
      </c>
      <c r="E2038" s="72">
        <v>46625.57</v>
      </c>
    </row>
    <row r="2039" spans="1:5" x14ac:dyDescent="0.25">
      <c r="A2039" s="193"/>
      <c r="B2039" s="174"/>
      <c r="C2039" s="69" t="s">
        <v>3</v>
      </c>
      <c r="D2039" s="65" t="s">
        <v>2444</v>
      </c>
      <c r="E2039" s="72">
        <v>107201.31</v>
      </c>
    </row>
    <row r="2040" spans="1:5" x14ac:dyDescent="0.25">
      <c r="A2040" s="193"/>
      <c r="B2040" s="174"/>
      <c r="C2040" s="69" t="s">
        <v>3</v>
      </c>
      <c r="D2040" s="65" t="s">
        <v>2445</v>
      </c>
      <c r="E2040" s="72">
        <v>53964.88</v>
      </c>
    </row>
    <row r="2041" spans="1:5" x14ac:dyDescent="0.25">
      <c r="A2041" s="193"/>
      <c r="B2041" s="174"/>
      <c r="C2041" s="69" t="s">
        <v>3</v>
      </c>
      <c r="D2041" s="65" t="s">
        <v>2163</v>
      </c>
      <c r="E2041" s="72">
        <v>15820.9</v>
      </c>
    </row>
    <row r="2042" spans="1:5" x14ac:dyDescent="0.25">
      <c r="A2042" s="194"/>
      <c r="B2042" s="174"/>
      <c r="C2042" s="69" t="s">
        <v>3</v>
      </c>
      <c r="D2042" s="65" t="s">
        <v>2446</v>
      </c>
      <c r="E2042" s="72">
        <v>54110.84</v>
      </c>
    </row>
    <row r="2043" spans="1:5" x14ac:dyDescent="0.25">
      <c r="A2043" s="207">
        <f>MAX(A$3:A2042)+1</f>
        <v>545</v>
      </c>
      <c r="B2043" s="139" t="s">
        <v>2447</v>
      </c>
      <c r="C2043" s="65" t="s">
        <v>1</v>
      </c>
      <c r="D2043" s="123" t="s">
        <v>2448</v>
      </c>
      <c r="E2043" s="72">
        <v>100304</v>
      </c>
    </row>
    <row r="2044" spans="1:5" x14ac:dyDescent="0.25">
      <c r="A2044" s="208"/>
      <c r="B2044" s="139"/>
      <c r="C2044" s="65" t="s">
        <v>3</v>
      </c>
      <c r="D2044" s="123" t="s">
        <v>2449</v>
      </c>
      <c r="E2044" s="72">
        <v>64604</v>
      </c>
    </row>
    <row r="2045" spans="1:5" x14ac:dyDescent="0.25">
      <c r="A2045" s="209"/>
      <c r="B2045" s="139"/>
      <c r="C2045" s="65" t="s">
        <v>3</v>
      </c>
      <c r="D2045" s="123" t="s">
        <v>2450</v>
      </c>
      <c r="E2045" s="72">
        <v>56346</v>
      </c>
    </row>
    <row r="2046" spans="1:5" x14ac:dyDescent="0.25">
      <c r="A2046" s="207">
        <f>MAX(A$3:A2045)+1</f>
        <v>546</v>
      </c>
      <c r="B2046" s="139" t="s">
        <v>2451</v>
      </c>
      <c r="C2046" s="65" t="s">
        <v>1</v>
      </c>
      <c r="D2046" s="123" t="s">
        <v>2452</v>
      </c>
      <c r="E2046" s="72">
        <v>93707.4</v>
      </c>
    </row>
    <row r="2047" spans="1:5" x14ac:dyDescent="0.25">
      <c r="A2047" s="208"/>
      <c r="B2047" s="139"/>
      <c r="C2047" s="69" t="s">
        <v>3</v>
      </c>
      <c r="D2047" s="123" t="s">
        <v>2453</v>
      </c>
      <c r="E2047" s="72">
        <v>86000</v>
      </c>
    </row>
    <row r="2048" spans="1:5" x14ac:dyDescent="0.25">
      <c r="A2048" s="208"/>
      <c r="B2048" s="139"/>
      <c r="C2048" s="69" t="s">
        <v>3</v>
      </c>
      <c r="D2048" s="123" t="s">
        <v>2454</v>
      </c>
      <c r="E2048" s="72">
        <v>72554.320000000007</v>
      </c>
    </row>
    <row r="2049" spans="1:5" x14ac:dyDescent="0.25">
      <c r="A2049" s="209"/>
      <c r="B2049" s="139"/>
      <c r="C2049" s="69" t="s">
        <v>3</v>
      </c>
      <c r="D2049" s="123" t="s">
        <v>2455</v>
      </c>
      <c r="E2049" s="72">
        <v>77180.490000000005</v>
      </c>
    </row>
    <row r="2050" spans="1:5" x14ac:dyDescent="0.25">
      <c r="A2050" s="207">
        <f>MAX(A$3:A2049)+1</f>
        <v>547</v>
      </c>
      <c r="B2050" s="139" t="s">
        <v>2456</v>
      </c>
      <c r="C2050" s="65" t="s">
        <v>1</v>
      </c>
      <c r="D2050" s="123" t="s">
        <v>2457</v>
      </c>
      <c r="E2050" s="72">
        <v>108780.65</v>
      </c>
    </row>
    <row r="2051" spans="1:5" x14ac:dyDescent="0.25">
      <c r="A2051" s="208"/>
      <c r="B2051" s="139"/>
      <c r="C2051" s="69" t="s">
        <v>3</v>
      </c>
      <c r="D2051" s="123" t="s">
        <v>2458</v>
      </c>
      <c r="E2051" s="72">
        <v>60882.32</v>
      </c>
    </row>
    <row r="2052" spans="1:5" x14ac:dyDescent="0.25">
      <c r="A2052" s="209"/>
      <c r="B2052" s="139"/>
      <c r="C2052" s="69" t="s">
        <v>3</v>
      </c>
      <c r="D2052" s="123" t="s">
        <v>2459</v>
      </c>
      <c r="E2052" s="72">
        <v>67054.63</v>
      </c>
    </row>
    <row r="2053" spans="1:5" x14ac:dyDescent="0.25">
      <c r="A2053" s="207">
        <f>MAX(A$3:A2052)+1</f>
        <v>548</v>
      </c>
      <c r="B2053" s="139" t="s">
        <v>2460</v>
      </c>
      <c r="C2053" s="65" t="s">
        <v>1</v>
      </c>
      <c r="D2053" s="123" t="s">
        <v>2461</v>
      </c>
      <c r="E2053" s="72">
        <v>105214.54</v>
      </c>
    </row>
    <row r="2054" spans="1:5" x14ac:dyDescent="0.25">
      <c r="A2054" s="208"/>
      <c r="B2054" s="139"/>
      <c r="C2054" s="69" t="s">
        <v>3</v>
      </c>
      <c r="D2054" s="123" t="s">
        <v>2462</v>
      </c>
      <c r="E2054" s="72">
        <v>61203.32</v>
      </c>
    </row>
    <row r="2055" spans="1:5" x14ac:dyDescent="0.25">
      <c r="A2055" s="209"/>
      <c r="B2055" s="139"/>
      <c r="C2055" s="69" t="s">
        <v>3</v>
      </c>
      <c r="D2055" s="123" t="s">
        <v>2463</v>
      </c>
      <c r="E2055" s="72">
        <v>89190.8</v>
      </c>
    </row>
    <row r="2056" spans="1:5" x14ac:dyDescent="0.25">
      <c r="A2056" s="207">
        <f>MAX(A$3:A2055)+1</f>
        <v>549</v>
      </c>
      <c r="B2056" s="139" t="s">
        <v>2464</v>
      </c>
      <c r="C2056" s="65" t="s">
        <v>1</v>
      </c>
      <c r="D2056" s="123" t="s">
        <v>2465</v>
      </c>
      <c r="E2056" s="72">
        <v>103430.92</v>
      </c>
    </row>
    <row r="2057" spans="1:5" x14ac:dyDescent="0.25">
      <c r="A2057" s="208"/>
      <c r="B2057" s="139"/>
      <c r="C2057" s="65" t="s">
        <v>4</v>
      </c>
      <c r="D2057" s="123" t="s">
        <v>2466</v>
      </c>
      <c r="E2057" s="72">
        <v>73339.69</v>
      </c>
    </row>
    <row r="2058" spans="1:5" x14ac:dyDescent="0.25">
      <c r="A2058" s="208"/>
      <c r="B2058" s="139"/>
      <c r="C2058" s="69" t="s">
        <v>3</v>
      </c>
      <c r="D2058" s="123" t="s">
        <v>2467</v>
      </c>
      <c r="E2058" s="72">
        <v>66302.17</v>
      </c>
    </row>
    <row r="2059" spans="1:5" x14ac:dyDescent="0.25">
      <c r="A2059" s="209"/>
      <c r="B2059" s="139"/>
      <c r="C2059" s="69" t="s">
        <v>3</v>
      </c>
      <c r="D2059" s="123" t="s">
        <v>2468</v>
      </c>
      <c r="E2059" s="72">
        <v>67357.539999999994</v>
      </c>
    </row>
    <row r="2060" spans="1:5" x14ac:dyDescent="0.25">
      <c r="A2060" s="207">
        <f>MAX(A$3:A2059)+1</f>
        <v>550</v>
      </c>
      <c r="B2060" s="139" t="s">
        <v>2469</v>
      </c>
      <c r="C2060" s="65" t="s">
        <v>1</v>
      </c>
      <c r="D2060" s="123" t="s">
        <v>2470</v>
      </c>
      <c r="E2060" s="72">
        <v>108299.62</v>
      </c>
    </row>
    <row r="2061" spans="1:5" x14ac:dyDescent="0.25">
      <c r="A2061" s="208"/>
      <c r="B2061" s="139"/>
      <c r="C2061" s="69" t="s">
        <v>3</v>
      </c>
      <c r="D2061" s="123" t="s">
        <v>2471</v>
      </c>
      <c r="E2061" s="72">
        <v>87495.360000000001</v>
      </c>
    </row>
    <row r="2062" spans="1:5" x14ac:dyDescent="0.25">
      <c r="A2062" s="209"/>
      <c r="B2062" s="139"/>
      <c r="C2062" s="69" t="s">
        <v>3</v>
      </c>
      <c r="D2062" s="123" t="s">
        <v>2472</v>
      </c>
      <c r="E2062" s="72">
        <v>89726.5</v>
      </c>
    </row>
    <row r="2063" spans="1:5" x14ac:dyDescent="0.25">
      <c r="A2063" s="207">
        <f>MAX(A$3:A2062)+1</f>
        <v>551</v>
      </c>
      <c r="B2063" s="139" t="s">
        <v>2473</v>
      </c>
      <c r="C2063" s="128" t="s">
        <v>1</v>
      </c>
      <c r="D2063" s="123" t="s">
        <v>2474</v>
      </c>
      <c r="E2063" s="19">
        <v>114165.53</v>
      </c>
    </row>
    <row r="2064" spans="1:5" x14ac:dyDescent="0.25">
      <c r="A2064" s="208"/>
      <c r="B2064" s="139"/>
      <c r="C2064" s="69" t="s">
        <v>3</v>
      </c>
      <c r="D2064" s="123" t="s">
        <v>2475</v>
      </c>
      <c r="E2064" s="19">
        <v>76418.53</v>
      </c>
    </row>
    <row r="2065" spans="1:5" x14ac:dyDescent="0.25">
      <c r="A2065" s="209"/>
      <c r="B2065" s="139"/>
      <c r="C2065" s="69" t="s">
        <v>3</v>
      </c>
      <c r="D2065" s="123" t="s">
        <v>841</v>
      </c>
      <c r="E2065" s="19">
        <v>89629.93</v>
      </c>
    </row>
    <row r="2066" spans="1:5" ht="31.5" customHeight="1" x14ac:dyDescent="0.25">
      <c r="A2066" s="57">
        <f>MAX(A$3:A2065)+1</f>
        <v>552</v>
      </c>
      <c r="B2066" s="79" t="s">
        <v>2476</v>
      </c>
      <c r="C2066" s="69" t="s">
        <v>3</v>
      </c>
      <c r="D2066" s="123" t="s">
        <v>2477</v>
      </c>
      <c r="E2066" s="72">
        <v>99419.03</v>
      </c>
    </row>
    <row r="2067" spans="1:5" ht="31.5" x14ac:dyDescent="0.25">
      <c r="A2067" s="58">
        <f>MAX(A$3:A2066)+1</f>
        <v>553</v>
      </c>
      <c r="B2067" s="79" t="s">
        <v>2478</v>
      </c>
      <c r="C2067" s="65" t="s">
        <v>1</v>
      </c>
      <c r="D2067" s="123" t="s">
        <v>2479</v>
      </c>
      <c r="E2067" s="72">
        <v>100990.53</v>
      </c>
    </row>
    <row r="2068" spans="1:5" x14ac:dyDescent="0.25">
      <c r="A2068" s="207">
        <f>MAX(A$3:A2067)+1</f>
        <v>554</v>
      </c>
      <c r="B2068" s="139" t="s">
        <v>2480</v>
      </c>
      <c r="C2068" s="65" t="s">
        <v>1</v>
      </c>
      <c r="D2068" s="123" t="s">
        <v>2481</v>
      </c>
      <c r="E2068" s="72">
        <v>89989.54</v>
      </c>
    </row>
    <row r="2069" spans="1:5" x14ac:dyDescent="0.25">
      <c r="A2069" s="208"/>
      <c r="B2069" s="139"/>
      <c r="C2069" s="69" t="s">
        <v>3</v>
      </c>
      <c r="D2069" s="123" t="s">
        <v>2482</v>
      </c>
      <c r="E2069" s="16">
        <v>63479.38</v>
      </c>
    </row>
    <row r="2070" spans="1:5" x14ac:dyDescent="0.25">
      <c r="A2070" s="208"/>
      <c r="B2070" s="139"/>
      <c r="C2070" s="69" t="s">
        <v>3</v>
      </c>
      <c r="D2070" s="123" t="s">
        <v>2483</v>
      </c>
      <c r="E2070" s="72">
        <v>61154.78</v>
      </c>
    </row>
    <row r="2071" spans="1:5" x14ac:dyDescent="0.25">
      <c r="A2071" s="209"/>
      <c r="B2071" s="139"/>
      <c r="C2071" s="65" t="s">
        <v>4</v>
      </c>
      <c r="D2071" s="123" t="s">
        <v>2484</v>
      </c>
      <c r="E2071" s="72">
        <v>67458.62</v>
      </c>
    </row>
    <row r="2072" spans="1:5" x14ac:dyDescent="0.25">
      <c r="A2072" s="207">
        <f>MAX(A$3:A2071)+1</f>
        <v>555</v>
      </c>
      <c r="B2072" s="139" t="s">
        <v>2485</v>
      </c>
      <c r="C2072" s="65" t="s">
        <v>1</v>
      </c>
      <c r="D2072" s="123" t="s">
        <v>2486</v>
      </c>
      <c r="E2072" s="72">
        <v>99215.57</v>
      </c>
    </row>
    <row r="2073" spans="1:5" x14ac:dyDescent="0.25">
      <c r="A2073" s="208"/>
      <c r="B2073" s="139"/>
      <c r="C2073" s="65" t="s">
        <v>4</v>
      </c>
      <c r="D2073" s="123" t="s">
        <v>2487</v>
      </c>
      <c r="E2073" s="72">
        <v>71391.289999999994</v>
      </c>
    </row>
    <row r="2074" spans="1:5" x14ac:dyDescent="0.25">
      <c r="A2074" s="208"/>
      <c r="B2074" s="139"/>
      <c r="C2074" s="69" t="s">
        <v>3</v>
      </c>
      <c r="D2074" s="123" t="s">
        <v>2488</v>
      </c>
      <c r="E2074" s="72">
        <v>68403.38</v>
      </c>
    </row>
    <row r="2075" spans="1:5" x14ac:dyDescent="0.25">
      <c r="A2075" s="209"/>
      <c r="B2075" s="139"/>
      <c r="C2075" s="69" t="s">
        <v>3</v>
      </c>
      <c r="D2075" s="123" t="s">
        <v>2489</v>
      </c>
      <c r="E2075" s="72">
        <v>65809.91</v>
      </c>
    </row>
    <row r="2076" spans="1:5" x14ac:dyDescent="0.25">
      <c r="A2076" s="207">
        <f>MAX(A$3:A2075)+1</f>
        <v>556</v>
      </c>
      <c r="B2076" s="139" t="s">
        <v>2490</v>
      </c>
      <c r="C2076" s="65" t="s">
        <v>1</v>
      </c>
      <c r="D2076" s="123" t="s">
        <v>2491</v>
      </c>
      <c r="E2076" s="72">
        <v>122023.49</v>
      </c>
    </row>
    <row r="2077" spans="1:5" x14ac:dyDescent="0.25">
      <c r="A2077" s="208"/>
      <c r="B2077" s="139"/>
      <c r="C2077" s="65" t="s">
        <v>4</v>
      </c>
      <c r="D2077" s="123" t="s">
        <v>2492</v>
      </c>
      <c r="E2077" s="72">
        <v>40227.410000000003</v>
      </c>
    </row>
    <row r="2078" spans="1:5" x14ac:dyDescent="0.25">
      <c r="A2078" s="208"/>
      <c r="B2078" s="139"/>
      <c r="C2078" s="69" t="s">
        <v>3</v>
      </c>
      <c r="D2078" s="123" t="s">
        <v>2493</v>
      </c>
      <c r="E2078" s="72">
        <v>59393.26</v>
      </c>
    </row>
    <row r="2079" spans="1:5" x14ac:dyDescent="0.25">
      <c r="A2079" s="209"/>
      <c r="B2079" s="139"/>
      <c r="C2079" s="69" t="s">
        <v>3</v>
      </c>
      <c r="D2079" s="123" t="s">
        <v>2494</v>
      </c>
      <c r="E2079" s="72">
        <v>82072.83</v>
      </c>
    </row>
    <row r="2080" spans="1:5" x14ac:dyDescent="0.25">
      <c r="A2080" s="207">
        <f>MAX(A$3:A2079)+1</f>
        <v>557</v>
      </c>
      <c r="B2080" s="139" t="s">
        <v>2495</v>
      </c>
      <c r="C2080" s="65" t="s">
        <v>1</v>
      </c>
      <c r="D2080" s="123" t="s">
        <v>2496</v>
      </c>
      <c r="E2080" s="72">
        <v>133427.04833333334</v>
      </c>
    </row>
    <row r="2081" spans="1:5" x14ac:dyDescent="0.25">
      <c r="A2081" s="208"/>
      <c r="B2081" s="139"/>
      <c r="C2081" s="69" t="s">
        <v>3</v>
      </c>
      <c r="D2081" s="123" t="s">
        <v>2497</v>
      </c>
      <c r="E2081" s="72">
        <v>83102.090833333335</v>
      </c>
    </row>
    <row r="2082" spans="1:5" x14ac:dyDescent="0.25">
      <c r="A2082" s="208"/>
      <c r="B2082" s="139"/>
      <c r="C2082" s="69" t="s">
        <v>3</v>
      </c>
      <c r="D2082" s="123" t="s">
        <v>2498</v>
      </c>
      <c r="E2082" s="72">
        <v>79356.4375</v>
      </c>
    </row>
    <row r="2083" spans="1:5" x14ac:dyDescent="0.25">
      <c r="A2083" s="208"/>
      <c r="B2083" s="139"/>
      <c r="C2083" s="69" t="s">
        <v>3</v>
      </c>
      <c r="D2083" s="123" t="s">
        <v>2499</v>
      </c>
      <c r="E2083" s="72">
        <v>74951.881666666668</v>
      </c>
    </row>
    <row r="2084" spans="1:5" x14ac:dyDescent="0.25">
      <c r="A2084" s="209"/>
      <c r="B2084" s="139"/>
      <c r="C2084" s="65" t="s">
        <v>10</v>
      </c>
      <c r="D2084" s="123" t="s">
        <v>2500</v>
      </c>
      <c r="E2084" s="72">
        <v>90752.474166666667</v>
      </c>
    </row>
    <row r="2085" spans="1:5" x14ac:dyDescent="0.25">
      <c r="A2085" s="207">
        <f>MAX(A$3:A2084)+1</f>
        <v>558</v>
      </c>
      <c r="B2085" s="139" t="s">
        <v>2501</v>
      </c>
      <c r="C2085" s="65" t="s">
        <v>1</v>
      </c>
      <c r="D2085" s="123" t="s">
        <v>2502</v>
      </c>
      <c r="E2085" s="72">
        <v>89637.2</v>
      </c>
    </row>
    <row r="2086" spans="1:5" x14ac:dyDescent="0.25">
      <c r="A2086" s="208"/>
      <c r="B2086" s="139"/>
      <c r="C2086" s="65" t="s">
        <v>4</v>
      </c>
      <c r="D2086" s="123" t="s">
        <v>2503</v>
      </c>
      <c r="E2086" s="72">
        <v>65174.23</v>
      </c>
    </row>
    <row r="2087" spans="1:5" x14ac:dyDescent="0.25">
      <c r="A2087" s="208"/>
      <c r="B2087" s="139"/>
      <c r="C2087" s="69" t="s">
        <v>3</v>
      </c>
      <c r="D2087" s="123" t="s">
        <v>2504</v>
      </c>
      <c r="E2087" s="72">
        <v>63782.71</v>
      </c>
    </row>
    <row r="2088" spans="1:5" x14ac:dyDescent="0.25">
      <c r="A2088" s="209"/>
      <c r="B2088" s="139"/>
      <c r="C2088" s="69" t="s">
        <v>3</v>
      </c>
      <c r="D2088" s="123" t="s">
        <v>2505</v>
      </c>
      <c r="E2088" s="72">
        <v>54644.83</v>
      </c>
    </row>
    <row r="2089" spans="1:5" x14ac:dyDescent="0.25">
      <c r="A2089" s="207">
        <f>MAX(A$3:A2088)+1</f>
        <v>559</v>
      </c>
      <c r="B2089" s="139" t="s">
        <v>2506</v>
      </c>
      <c r="C2089" s="65" t="s">
        <v>1</v>
      </c>
      <c r="D2089" s="123" t="s">
        <v>2507</v>
      </c>
      <c r="E2089" s="72">
        <v>90603.6</v>
      </c>
    </row>
    <row r="2090" spans="1:5" x14ac:dyDescent="0.25">
      <c r="A2090" s="208"/>
      <c r="B2090" s="139"/>
      <c r="C2090" s="69" t="s">
        <v>3</v>
      </c>
      <c r="D2090" s="123" t="s">
        <v>2508</v>
      </c>
      <c r="E2090" s="72">
        <v>68051.539999999994</v>
      </c>
    </row>
    <row r="2091" spans="1:5" x14ac:dyDescent="0.25">
      <c r="A2091" s="208"/>
      <c r="B2091" s="139"/>
      <c r="C2091" s="69" t="s">
        <v>3</v>
      </c>
      <c r="D2091" s="123" t="s">
        <v>2509</v>
      </c>
      <c r="E2091" s="72">
        <v>51895.54</v>
      </c>
    </row>
    <row r="2092" spans="1:5" x14ac:dyDescent="0.25">
      <c r="A2092" s="208"/>
      <c r="B2092" s="139"/>
      <c r="C2092" s="69" t="s">
        <v>3</v>
      </c>
      <c r="D2092" s="123" t="s">
        <v>2510</v>
      </c>
      <c r="E2092" s="72">
        <v>61752.6</v>
      </c>
    </row>
    <row r="2093" spans="1:5" x14ac:dyDescent="0.25">
      <c r="A2093" s="208"/>
      <c r="B2093" s="139"/>
      <c r="C2093" s="69" t="s">
        <v>3</v>
      </c>
      <c r="D2093" s="123" t="s">
        <v>2511</v>
      </c>
      <c r="E2093" s="72">
        <v>40267.65</v>
      </c>
    </row>
    <row r="2094" spans="1:5" x14ac:dyDescent="0.25">
      <c r="A2094" s="209"/>
      <c r="B2094" s="139"/>
      <c r="C2094" s="65" t="s">
        <v>4</v>
      </c>
      <c r="D2094" s="123" t="s">
        <v>2512</v>
      </c>
      <c r="E2094" s="72">
        <v>65880.44</v>
      </c>
    </row>
    <row r="2095" spans="1:5" x14ac:dyDescent="0.25">
      <c r="A2095" s="207">
        <f>MAX(A$3:A2094)+1</f>
        <v>560</v>
      </c>
      <c r="B2095" s="139" t="s">
        <v>2513</v>
      </c>
      <c r="C2095" s="65" t="s">
        <v>2514</v>
      </c>
      <c r="D2095" s="123" t="s">
        <v>2515</v>
      </c>
      <c r="E2095" s="72">
        <v>103677.73</v>
      </c>
    </row>
    <row r="2096" spans="1:5" x14ac:dyDescent="0.25">
      <c r="A2096" s="208"/>
      <c r="B2096" s="139"/>
      <c r="C2096" s="65" t="s">
        <v>2516</v>
      </c>
      <c r="D2096" s="123" t="s">
        <v>2517</v>
      </c>
      <c r="E2096" s="72">
        <v>59222.62</v>
      </c>
    </row>
    <row r="2097" spans="1:5" x14ac:dyDescent="0.25">
      <c r="A2097" s="208"/>
      <c r="B2097" s="139"/>
      <c r="C2097" s="65" t="s">
        <v>2516</v>
      </c>
      <c r="D2097" s="123" t="s">
        <v>2518</v>
      </c>
      <c r="E2097" s="72">
        <v>54947.98</v>
      </c>
    </row>
    <row r="2098" spans="1:5" x14ac:dyDescent="0.25">
      <c r="A2098" s="208"/>
      <c r="B2098" s="139"/>
      <c r="C2098" s="65" t="s">
        <v>2516</v>
      </c>
      <c r="D2098" s="123" t="s">
        <v>2519</v>
      </c>
      <c r="E2098" s="72">
        <v>57754.63</v>
      </c>
    </row>
    <row r="2099" spans="1:5" x14ac:dyDescent="0.25">
      <c r="A2099" s="208"/>
      <c r="B2099" s="139"/>
      <c r="C2099" s="65" t="s">
        <v>2516</v>
      </c>
      <c r="D2099" s="123" t="s">
        <v>2520</v>
      </c>
      <c r="E2099" s="72">
        <v>58548.94</v>
      </c>
    </row>
    <row r="2100" spans="1:5" x14ac:dyDescent="0.25">
      <c r="A2100" s="208"/>
      <c r="B2100" s="139"/>
      <c r="C2100" s="65" t="s">
        <v>4</v>
      </c>
      <c r="D2100" s="123" t="s">
        <v>2521</v>
      </c>
      <c r="E2100" s="72">
        <v>58236.84</v>
      </c>
    </row>
    <row r="2101" spans="1:5" x14ac:dyDescent="0.25">
      <c r="A2101" s="208"/>
      <c r="B2101" s="139"/>
      <c r="C2101" s="65" t="s">
        <v>2522</v>
      </c>
      <c r="D2101" s="123" t="s">
        <v>2523</v>
      </c>
      <c r="E2101" s="72">
        <v>45671.82</v>
      </c>
    </row>
    <row r="2102" spans="1:5" x14ac:dyDescent="0.25">
      <c r="A2102" s="208"/>
      <c r="B2102" s="139"/>
      <c r="C2102" s="65" t="s">
        <v>2522</v>
      </c>
      <c r="D2102" s="123" t="s">
        <v>2524</v>
      </c>
      <c r="E2102" s="72">
        <v>53255.8</v>
      </c>
    </row>
    <row r="2103" spans="1:5" x14ac:dyDescent="0.25">
      <c r="A2103" s="208"/>
      <c r="B2103" s="139"/>
      <c r="C2103" s="65" t="s">
        <v>2522</v>
      </c>
      <c r="D2103" s="123" t="s">
        <v>2525</v>
      </c>
      <c r="E2103" s="72">
        <v>53666.84</v>
      </c>
    </row>
    <row r="2104" spans="1:5" x14ac:dyDescent="0.25">
      <c r="A2104" s="209"/>
      <c r="B2104" s="139"/>
      <c r="C2104" s="65" t="s">
        <v>2522</v>
      </c>
      <c r="D2104" s="123" t="s">
        <v>2526</v>
      </c>
      <c r="E2104" s="72">
        <v>52974.37</v>
      </c>
    </row>
    <row r="2105" spans="1:5" x14ac:dyDescent="0.25">
      <c r="A2105" s="207">
        <f>MAX(A$3:A2104)+1</f>
        <v>561</v>
      </c>
      <c r="B2105" s="139" t="s">
        <v>2527</v>
      </c>
      <c r="C2105" s="65" t="s">
        <v>1</v>
      </c>
      <c r="D2105" s="123" t="s">
        <v>2528</v>
      </c>
      <c r="E2105" s="72">
        <v>99004.45</v>
      </c>
    </row>
    <row r="2106" spans="1:5" ht="31.5" x14ac:dyDescent="0.25">
      <c r="A2106" s="208"/>
      <c r="B2106" s="139"/>
      <c r="C2106" s="65" t="s">
        <v>2529</v>
      </c>
      <c r="D2106" s="123" t="s">
        <v>2530</v>
      </c>
      <c r="E2106" s="72">
        <v>79539.13</v>
      </c>
    </row>
    <row r="2107" spans="1:5" x14ac:dyDescent="0.25">
      <c r="A2107" s="208"/>
      <c r="B2107" s="139"/>
      <c r="C2107" s="65" t="s">
        <v>3</v>
      </c>
      <c r="D2107" s="123" t="s">
        <v>2531</v>
      </c>
      <c r="E2107" s="72">
        <v>74405.039999999994</v>
      </c>
    </row>
    <row r="2108" spans="1:5" x14ac:dyDescent="0.25">
      <c r="A2108" s="208"/>
      <c r="B2108" s="139"/>
      <c r="C2108" s="65" t="s">
        <v>3</v>
      </c>
      <c r="D2108" s="123" t="s">
        <v>2532</v>
      </c>
      <c r="E2108" s="72">
        <v>60441.34</v>
      </c>
    </row>
    <row r="2109" spans="1:5" x14ac:dyDescent="0.25">
      <c r="A2109" s="209"/>
      <c r="B2109" s="139"/>
      <c r="C2109" s="65" t="s">
        <v>4</v>
      </c>
      <c r="D2109" s="123" t="s">
        <v>2533</v>
      </c>
      <c r="E2109" s="72">
        <v>56089.75</v>
      </c>
    </row>
    <row r="2110" spans="1:5" ht="14.45" customHeight="1" x14ac:dyDescent="0.25">
      <c r="A2110" s="210">
        <v>562</v>
      </c>
      <c r="B2110" s="156" t="s">
        <v>2672</v>
      </c>
      <c r="C2110" s="213" t="s">
        <v>1</v>
      </c>
      <c r="D2110" s="213" t="s">
        <v>2673</v>
      </c>
      <c r="E2110" s="215" t="s">
        <v>2674</v>
      </c>
    </row>
    <row r="2111" spans="1:5" hidden="1" x14ac:dyDescent="0.25">
      <c r="A2111" s="211"/>
      <c r="B2111" s="157"/>
      <c r="C2111" s="214"/>
      <c r="D2111" s="214"/>
      <c r="E2111" s="216"/>
    </row>
    <row r="2112" spans="1:5" x14ac:dyDescent="0.25">
      <c r="A2112" s="211"/>
      <c r="B2112" s="157"/>
      <c r="C2112" s="217" t="s">
        <v>3</v>
      </c>
      <c r="D2112" s="217" t="s">
        <v>2675</v>
      </c>
      <c r="E2112" s="218" t="s">
        <v>2676</v>
      </c>
    </row>
    <row r="2113" spans="1:5" ht="3" customHeight="1" x14ac:dyDescent="0.25">
      <c r="A2113" s="211"/>
      <c r="B2113" s="157"/>
      <c r="C2113" s="217"/>
      <c r="D2113" s="217"/>
      <c r="E2113" s="218"/>
    </row>
    <row r="2114" spans="1:5" hidden="1" x14ac:dyDescent="0.25">
      <c r="A2114" s="211"/>
      <c r="B2114" s="157"/>
      <c r="C2114" s="217"/>
      <c r="D2114" s="217"/>
      <c r="E2114" s="218"/>
    </row>
    <row r="2115" spans="1:5" hidden="1" x14ac:dyDescent="0.25">
      <c r="A2115" s="211"/>
      <c r="B2115" s="157"/>
      <c r="C2115" s="217"/>
      <c r="D2115" s="217"/>
      <c r="E2115" s="218"/>
    </row>
    <row r="2116" spans="1:5" x14ac:dyDescent="0.25">
      <c r="A2116" s="211"/>
      <c r="B2116" s="157"/>
      <c r="C2116" s="213" t="s">
        <v>3</v>
      </c>
      <c r="D2116" s="213" t="s">
        <v>2677</v>
      </c>
      <c r="E2116" s="215" t="s">
        <v>2678</v>
      </c>
    </row>
    <row r="2117" spans="1:5" ht="6" customHeight="1" x14ac:dyDescent="0.25">
      <c r="A2117" s="211"/>
      <c r="B2117" s="157"/>
      <c r="C2117" s="219"/>
      <c r="D2117" s="219"/>
      <c r="E2117" s="220"/>
    </row>
    <row r="2118" spans="1:5" hidden="1" x14ac:dyDescent="0.25">
      <c r="A2118" s="211"/>
      <c r="B2118" s="157"/>
      <c r="C2118" s="219"/>
      <c r="D2118" s="219"/>
      <c r="E2118" s="220"/>
    </row>
    <row r="2119" spans="1:5" hidden="1" x14ac:dyDescent="0.25">
      <c r="A2119" s="211"/>
      <c r="B2119" s="157"/>
      <c r="C2119" s="214"/>
      <c r="D2119" s="214"/>
      <c r="E2119" s="216"/>
    </row>
    <row r="2120" spans="1:5" x14ac:dyDescent="0.25">
      <c r="A2120" s="211"/>
      <c r="B2120" s="157"/>
      <c r="C2120" s="213" t="s">
        <v>4</v>
      </c>
      <c r="D2120" s="213" t="s">
        <v>2679</v>
      </c>
      <c r="E2120" s="215" t="s">
        <v>2680</v>
      </c>
    </row>
    <row r="2121" spans="1:5" ht="3.6" customHeight="1" x14ac:dyDescent="0.25">
      <c r="A2121" s="211"/>
      <c r="B2121" s="157"/>
      <c r="C2121" s="219"/>
      <c r="D2121" s="219"/>
      <c r="E2121" s="220"/>
    </row>
    <row r="2122" spans="1:5" hidden="1" x14ac:dyDescent="0.25">
      <c r="A2122" s="211"/>
      <c r="B2122" s="157"/>
      <c r="C2122" s="219"/>
      <c r="D2122" s="219"/>
      <c r="E2122" s="220"/>
    </row>
    <row r="2123" spans="1:5" hidden="1" x14ac:dyDescent="0.25">
      <c r="A2123" s="212"/>
      <c r="B2123" s="158"/>
      <c r="C2123" s="214"/>
      <c r="D2123" s="214"/>
      <c r="E2123" s="216"/>
    </row>
    <row r="2124" spans="1:5" x14ac:dyDescent="0.25">
      <c r="A2124" s="210">
        <v>563</v>
      </c>
      <c r="B2124" s="229" t="s">
        <v>2681</v>
      </c>
      <c r="C2124" s="213" t="s">
        <v>1</v>
      </c>
      <c r="D2124" s="213" t="s">
        <v>2682</v>
      </c>
      <c r="E2124" s="215" t="s">
        <v>2683</v>
      </c>
    </row>
    <row r="2125" spans="1:5" x14ac:dyDescent="0.25">
      <c r="A2125" s="211"/>
      <c r="B2125" s="229"/>
      <c r="C2125" s="219"/>
      <c r="D2125" s="219"/>
      <c r="E2125" s="220"/>
    </row>
    <row r="2126" spans="1:5" x14ac:dyDescent="0.25">
      <c r="A2126" s="212"/>
      <c r="B2126" s="229"/>
      <c r="C2126" s="214"/>
      <c r="D2126" s="214"/>
      <c r="E2126" s="216"/>
    </row>
    <row r="2127" spans="1:5" x14ac:dyDescent="0.25">
      <c r="A2127" s="210">
        <v>564</v>
      </c>
      <c r="B2127" s="156" t="s">
        <v>2684</v>
      </c>
      <c r="C2127" s="81" t="s">
        <v>1</v>
      </c>
      <c r="D2127" s="81" t="s">
        <v>2685</v>
      </c>
      <c r="E2127" s="82" t="s">
        <v>2686</v>
      </c>
    </row>
    <row r="2128" spans="1:5" x14ac:dyDescent="0.25">
      <c r="A2128" s="211"/>
      <c r="B2128" s="157"/>
      <c r="C2128" s="213" t="s">
        <v>3</v>
      </c>
      <c r="D2128" s="213" t="s">
        <v>2687</v>
      </c>
      <c r="E2128" s="215" t="s">
        <v>2688</v>
      </c>
    </row>
    <row r="2129" spans="1:5" ht="3.6" customHeight="1" x14ac:dyDescent="0.25">
      <c r="A2129" s="211"/>
      <c r="B2129" s="157"/>
      <c r="C2129" s="157"/>
      <c r="D2129" s="157"/>
      <c r="E2129" s="225"/>
    </row>
    <row r="2130" spans="1:5" hidden="1" x14ac:dyDescent="0.25">
      <c r="A2130" s="211"/>
      <c r="B2130" s="157"/>
      <c r="C2130" s="158"/>
      <c r="D2130" s="158"/>
      <c r="E2130" s="226"/>
    </row>
    <row r="2131" spans="1:5" x14ac:dyDescent="0.25">
      <c r="A2131" s="211"/>
      <c r="B2131" s="157"/>
      <c r="C2131" s="217" t="s">
        <v>3</v>
      </c>
      <c r="D2131" s="217" t="s">
        <v>2689</v>
      </c>
      <c r="E2131" s="218" t="s">
        <v>2690</v>
      </c>
    </row>
    <row r="2132" spans="1:5" ht="3" customHeight="1" x14ac:dyDescent="0.25">
      <c r="A2132" s="211"/>
      <c r="B2132" s="157"/>
      <c r="C2132" s="217"/>
      <c r="D2132" s="217"/>
      <c r="E2132" s="218"/>
    </row>
    <row r="2133" spans="1:5" hidden="1" x14ac:dyDescent="0.25">
      <c r="A2133" s="211"/>
      <c r="B2133" s="157"/>
      <c r="C2133" s="217"/>
      <c r="D2133" s="217"/>
      <c r="E2133" s="218"/>
    </row>
    <row r="2134" spans="1:5" x14ac:dyDescent="0.25">
      <c r="A2134" s="211"/>
      <c r="B2134" s="157"/>
      <c r="C2134" s="230" t="s">
        <v>3</v>
      </c>
      <c r="D2134" s="231" t="s">
        <v>2691</v>
      </c>
      <c r="E2134" s="218" t="s">
        <v>2692</v>
      </c>
    </row>
    <row r="2135" spans="1:5" hidden="1" x14ac:dyDescent="0.25">
      <c r="A2135" s="211"/>
      <c r="B2135" s="157"/>
      <c r="C2135" s="230"/>
      <c r="D2135" s="231"/>
      <c r="E2135" s="218"/>
    </row>
    <row r="2136" spans="1:5" x14ac:dyDescent="0.25">
      <c r="A2136" s="211"/>
      <c r="B2136" s="157"/>
      <c r="C2136" s="90" t="s">
        <v>3</v>
      </c>
      <c r="D2136" s="91" t="s">
        <v>2693</v>
      </c>
      <c r="E2136" s="82" t="s">
        <v>2694</v>
      </c>
    </row>
    <row r="2137" spans="1:5" x14ac:dyDescent="0.25">
      <c r="A2137" s="212"/>
      <c r="B2137" s="158"/>
      <c r="C2137" s="81" t="s">
        <v>4</v>
      </c>
      <c r="D2137" s="81" t="s">
        <v>2695</v>
      </c>
      <c r="E2137" s="82" t="s">
        <v>2696</v>
      </c>
    </row>
    <row r="2138" spans="1:5" x14ac:dyDescent="0.25">
      <c r="A2138" s="210">
        <v>565</v>
      </c>
      <c r="B2138" s="213" t="s">
        <v>2697</v>
      </c>
      <c r="C2138" s="221" t="s">
        <v>2529</v>
      </c>
      <c r="D2138" s="177" t="s">
        <v>2698</v>
      </c>
      <c r="E2138" s="224" t="s">
        <v>2699</v>
      </c>
    </row>
    <row r="2139" spans="1:5" ht="1.1499999999999999" customHeight="1" x14ac:dyDescent="0.25">
      <c r="A2139" s="211"/>
      <c r="B2139" s="219"/>
      <c r="C2139" s="222"/>
      <c r="D2139" s="178"/>
      <c r="E2139" s="225"/>
    </row>
    <row r="2140" spans="1:5" hidden="1" x14ac:dyDescent="0.25">
      <c r="A2140" s="211"/>
      <c r="B2140" s="219"/>
      <c r="C2140" s="222"/>
      <c r="D2140" s="178"/>
      <c r="E2140" s="225"/>
    </row>
    <row r="2141" spans="1:5" hidden="1" x14ac:dyDescent="0.25">
      <c r="A2141" s="211"/>
      <c r="B2141" s="219"/>
      <c r="C2141" s="222"/>
      <c r="D2141" s="178"/>
      <c r="E2141" s="225"/>
    </row>
    <row r="2142" spans="1:5" hidden="1" x14ac:dyDescent="0.25">
      <c r="A2142" s="211"/>
      <c r="B2142" s="219"/>
      <c r="C2142" s="222"/>
      <c r="D2142" s="178"/>
      <c r="E2142" s="225"/>
    </row>
    <row r="2143" spans="1:5" hidden="1" x14ac:dyDescent="0.25">
      <c r="A2143" s="211"/>
      <c r="B2143" s="219"/>
      <c r="C2143" s="222"/>
      <c r="D2143" s="178"/>
      <c r="E2143" s="225"/>
    </row>
    <row r="2144" spans="1:5" hidden="1" x14ac:dyDescent="0.25">
      <c r="A2144" s="211"/>
      <c r="B2144" s="219"/>
      <c r="C2144" s="222"/>
      <c r="D2144" s="178"/>
      <c r="E2144" s="225"/>
    </row>
    <row r="2145" spans="1:5" hidden="1" x14ac:dyDescent="0.25">
      <c r="A2145" s="211"/>
      <c r="B2145" s="219"/>
      <c r="C2145" s="222"/>
      <c r="D2145" s="178"/>
      <c r="E2145" s="225"/>
    </row>
    <row r="2146" spans="1:5" hidden="1" x14ac:dyDescent="0.25">
      <c r="A2146" s="211"/>
      <c r="B2146" s="219"/>
      <c r="C2146" s="222"/>
      <c r="D2146" s="178"/>
      <c r="E2146" s="225"/>
    </row>
    <row r="2147" spans="1:5" hidden="1" x14ac:dyDescent="0.25">
      <c r="A2147" s="211"/>
      <c r="B2147" s="219"/>
      <c r="C2147" s="222"/>
      <c r="D2147" s="178"/>
      <c r="E2147" s="225"/>
    </row>
    <row r="2148" spans="1:5" hidden="1" x14ac:dyDescent="0.25">
      <c r="A2148" s="211"/>
      <c r="B2148" s="219"/>
      <c r="C2148" s="222"/>
      <c r="D2148" s="178"/>
      <c r="E2148" s="225"/>
    </row>
    <row r="2149" spans="1:5" hidden="1" x14ac:dyDescent="0.25">
      <c r="A2149" s="211"/>
      <c r="B2149" s="219"/>
      <c r="C2149" s="222"/>
      <c r="D2149" s="178"/>
      <c r="E2149" s="225"/>
    </row>
    <row r="2150" spans="1:5" ht="15.6" customHeight="1" x14ac:dyDescent="0.25">
      <c r="A2150" s="211"/>
      <c r="B2150" s="219"/>
      <c r="C2150" s="223"/>
      <c r="D2150" s="179"/>
      <c r="E2150" s="226"/>
    </row>
    <row r="2151" spans="1:5" ht="32.450000000000003" customHeight="1" x14ac:dyDescent="0.25">
      <c r="A2151" s="211"/>
      <c r="B2151" s="219"/>
      <c r="C2151" s="85" t="s">
        <v>3</v>
      </c>
      <c r="D2151" s="85" t="s">
        <v>2700</v>
      </c>
      <c r="E2151" s="86" t="s">
        <v>2701</v>
      </c>
    </row>
    <row r="2152" spans="1:5" ht="27" customHeight="1" x14ac:dyDescent="0.25">
      <c r="A2152" s="212"/>
      <c r="B2152" s="214"/>
      <c r="C2152" s="81" t="s">
        <v>4</v>
      </c>
      <c r="D2152" s="81" t="s">
        <v>2702</v>
      </c>
      <c r="E2152" s="82" t="s">
        <v>2703</v>
      </c>
    </row>
    <row r="2153" spans="1:5" x14ac:dyDescent="0.25">
      <c r="A2153" s="210">
        <v>566</v>
      </c>
      <c r="B2153" s="213" t="s">
        <v>2704</v>
      </c>
      <c r="C2153" s="213" t="s">
        <v>1</v>
      </c>
      <c r="D2153" s="184" t="s">
        <v>2705</v>
      </c>
      <c r="E2153" s="227" t="s">
        <v>2706</v>
      </c>
    </row>
    <row r="2154" spans="1:5" x14ac:dyDescent="0.25">
      <c r="A2154" s="211"/>
      <c r="B2154" s="219"/>
      <c r="C2154" s="214"/>
      <c r="D2154" s="186"/>
      <c r="E2154" s="228"/>
    </row>
    <row r="2155" spans="1:5" x14ac:dyDescent="0.25">
      <c r="A2155" s="211"/>
      <c r="B2155" s="219"/>
      <c r="C2155" s="213" t="s">
        <v>3</v>
      </c>
      <c r="D2155" s="184" t="s">
        <v>2707</v>
      </c>
      <c r="E2155" s="227" t="s">
        <v>2708</v>
      </c>
    </row>
    <row r="2156" spans="1:5" x14ac:dyDescent="0.25">
      <c r="A2156" s="211"/>
      <c r="B2156" s="219"/>
      <c r="C2156" s="214"/>
      <c r="D2156" s="186"/>
      <c r="E2156" s="228"/>
    </row>
    <row r="2157" spans="1:5" x14ac:dyDescent="0.25">
      <c r="A2157" s="211"/>
      <c r="B2157" s="219"/>
      <c r="C2157" s="213" t="s">
        <v>4</v>
      </c>
      <c r="D2157" s="213" t="s">
        <v>2709</v>
      </c>
      <c r="E2157" s="227" t="s">
        <v>2710</v>
      </c>
    </row>
    <row r="2158" spans="1:5" x14ac:dyDescent="0.25">
      <c r="A2158" s="212"/>
      <c r="B2158" s="214"/>
      <c r="C2158" s="214"/>
      <c r="D2158" s="214"/>
      <c r="E2158" s="228"/>
    </row>
    <row r="2159" spans="1:5" x14ac:dyDescent="0.25">
      <c r="A2159" s="210">
        <v>567</v>
      </c>
      <c r="B2159" s="213" t="s">
        <v>2711</v>
      </c>
      <c r="C2159" s="213" t="s">
        <v>1</v>
      </c>
      <c r="D2159" s="233" t="s">
        <v>2712</v>
      </c>
      <c r="E2159" s="215" t="s">
        <v>2713</v>
      </c>
    </row>
    <row r="2160" spans="1:5" x14ac:dyDescent="0.25">
      <c r="A2160" s="211"/>
      <c r="B2160" s="219"/>
      <c r="C2160" s="158"/>
      <c r="D2160" s="223"/>
      <c r="E2160" s="226"/>
    </row>
    <row r="2161" spans="1:5" x14ac:dyDescent="0.25">
      <c r="A2161" s="211"/>
      <c r="B2161" s="219"/>
      <c r="C2161" s="76" t="s">
        <v>3</v>
      </c>
      <c r="D2161" s="87" t="s">
        <v>2714</v>
      </c>
      <c r="E2161" s="88" t="s">
        <v>2715</v>
      </c>
    </row>
    <row r="2162" spans="1:5" x14ac:dyDescent="0.25">
      <c r="A2162" s="211"/>
      <c r="B2162" s="219"/>
      <c r="C2162" s="76" t="s">
        <v>3</v>
      </c>
      <c r="D2162" s="87" t="s">
        <v>2716</v>
      </c>
      <c r="E2162" s="88" t="s">
        <v>2717</v>
      </c>
    </row>
    <row r="2163" spans="1:5" x14ac:dyDescent="0.25">
      <c r="A2163" s="212"/>
      <c r="B2163" s="214"/>
      <c r="C2163" s="81" t="s">
        <v>4</v>
      </c>
      <c r="D2163" s="81" t="s">
        <v>2718</v>
      </c>
      <c r="E2163" s="82" t="s">
        <v>2719</v>
      </c>
    </row>
    <row r="2164" spans="1:5" x14ac:dyDescent="0.25">
      <c r="A2164" s="210">
        <v>568</v>
      </c>
      <c r="B2164" s="213" t="s">
        <v>2720</v>
      </c>
      <c r="C2164" s="81" t="s">
        <v>1</v>
      </c>
      <c r="D2164" s="81" t="s">
        <v>2721</v>
      </c>
      <c r="E2164" s="82" t="s">
        <v>2722</v>
      </c>
    </row>
    <row r="2165" spans="1:5" x14ac:dyDescent="0.25">
      <c r="A2165" s="211"/>
      <c r="B2165" s="219"/>
      <c r="C2165" s="81" t="s">
        <v>3</v>
      </c>
      <c r="D2165" s="81" t="s">
        <v>2723</v>
      </c>
      <c r="E2165" s="82" t="s">
        <v>2724</v>
      </c>
    </row>
    <row r="2166" spans="1:5" x14ac:dyDescent="0.25">
      <c r="A2166" s="211"/>
      <c r="B2166" s="219"/>
      <c r="C2166" s="213" t="s">
        <v>3</v>
      </c>
      <c r="D2166" s="213" t="s">
        <v>2725</v>
      </c>
      <c r="E2166" s="215" t="s">
        <v>2726</v>
      </c>
    </row>
    <row r="2167" spans="1:5" ht="5.45" hidden="1" customHeight="1" x14ac:dyDescent="0.25">
      <c r="A2167" s="211"/>
      <c r="B2167" s="219"/>
      <c r="C2167" s="219"/>
      <c r="D2167" s="219"/>
      <c r="E2167" s="220"/>
    </row>
    <row r="2168" spans="1:5" hidden="1" x14ac:dyDescent="0.25">
      <c r="A2168" s="211"/>
      <c r="B2168" s="219"/>
      <c r="C2168" s="219"/>
      <c r="D2168" s="219"/>
      <c r="E2168" s="220"/>
    </row>
    <row r="2169" spans="1:5" hidden="1" x14ac:dyDescent="0.25">
      <c r="A2169" s="211"/>
      <c r="B2169" s="219"/>
      <c r="C2169" s="214"/>
      <c r="D2169" s="214"/>
      <c r="E2169" s="216"/>
    </row>
    <row r="2170" spans="1:5" x14ac:dyDescent="0.25">
      <c r="A2170" s="211"/>
      <c r="B2170" s="219"/>
      <c r="C2170" s="217" t="s">
        <v>3</v>
      </c>
      <c r="D2170" s="213" t="s">
        <v>2727</v>
      </c>
      <c r="E2170" s="215" t="s">
        <v>2728</v>
      </c>
    </row>
    <row r="2171" spans="1:5" ht="0.6" customHeight="1" x14ac:dyDescent="0.25">
      <c r="A2171" s="211"/>
      <c r="B2171" s="219"/>
      <c r="C2171" s="217"/>
      <c r="D2171" s="219"/>
      <c r="E2171" s="220"/>
    </row>
    <row r="2172" spans="1:5" hidden="1" x14ac:dyDescent="0.25">
      <c r="A2172" s="211"/>
      <c r="B2172" s="219"/>
      <c r="C2172" s="217"/>
      <c r="D2172" s="219"/>
      <c r="E2172" s="220"/>
    </row>
    <row r="2173" spans="1:5" hidden="1" x14ac:dyDescent="0.25">
      <c r="A2173" s="211"/>
      <c r="B2173" s="214"/>
      <c r="C2173" s="217"/>
      <c r="D2173" s="214"/>
      <c r="E2173" s="216"/>
    </row>
    <row r="2174" spans="1:5" x14ac:dyDescent="0.25">
      <c r="A2174" s="232">
        <v>569</v>
      </c>
      <c r="B2174" s="213" t="s">
        <v>2729</v>
      </c>
      <c r="C2174" s="81" t="s">
        <v>1</v>
      </c>
      <c r="D2174" s="81" t="s">
        <v>2730</v>
      </c>
      <c r="E2174" s="82" t="s">
        <v>2731</v>
      </c>
    </row>
    <row r="2175" spans="1:5" ht="21" customHeight="1" x14ac:dyDescent="0.25">
      <c r="A2175" s="232"/>
      <c r="B2175" s="219"/>
      <c r="C2175" s="89" t="s">
        <v>3</v>
      </c>
      <c r="D2175" s="81" t="s">
        <v>2732</v>
      </c>
      <c r="E2175" s="82" t="s">
        <v>2733</v>
      </c>
    </row>
    <row r="2176" spans="1:5" ht="23.45" customHeight="1" x14ac:dyDescent="0.25">
      <c r="A2176" s="232"/>
      <c r="B2176" s="214"/>
      <c r="C2176" s="89" t="s">
        <v>4</v>
      </c>
      <c r="D2176" s="81" t="s">
        <v>2734</v>
      </c>
      <c r="E2176" s="82" t="s">
        <v>2735</v>
      </c>
    </row>
    <row r="2177" spans="1:5" x14ac:dyDescent="0.25">
      <c r="A2177" s="210">
        <v>570</v>
      </c>
      <c r="B2177" s="213" t="s">
        <v>2736</v>
      </c>
      <c r="C2177" s="89" t="s">
        <v>1</v>
      </c>
      <c r="D2177" s="81" t="s">
        <v>2737</v>
      </c>
      <c r="E2177" s="82" t="s">
        <v>2738</v>
      </c>
    </row>
    <row r="2178" spans="1:5" ht="22.15" customHeight="1" x14ac:dyDescent="0.25">
      <c r="A2178" s="211"/>
      <c r="B2178" s="219"/>
      <c r="C2178" s="89" t="s">
        <v>3</v>
      </c>
      <c r="D2178" s="81" t="s">
        <v>2739</v>
      </c>
      <c r="E2178" s="82" t="s">
        <v>2740</v>
      </c>
    </row>
    <row r="2179" spans="1:5" ht="27.6" customHeight="1" x14ac:dyDescent="0.25">
      <c r="A2179" s="212"/>
      <c r="B2179" s="214"/>
      <c r="C2179" s="89" t="s">
        <v>4</v>
      </c>
      <c r="D2179" s="81" t="s">
        <v>2741</v>
      </c>
      <c r="E2179" s="82" t="s">
        <v>2742</v>
      </c>
    </row>
    <row r="2180" spans="1:5" ht="27" customHeight="1" x14ac:dyDescent="0.25">
      <c r="A2180" s="210">
        <v>571</v>
      </c>
      <c r="B2180" s="213" t="s">
        <v>2743</v>
      </c>
      <c r="C2180" s="81" t="s">
        <v>1</v>
      </c>
      <c r="D2180" s="81" t="s">
        <v>2744</v>
      </c>
      <c r="E2180" s="82" t="s">
        <v>2745</v>
      </c>
    </row>
    <row r="2181" spans="1:5" ht="27" customHeight="1" x14ac:dyDescent="0.25">
      <c r="A2181" s="211"/>
      <c r="B2181" s="219"/>
      <c r="C2181" s="90" t="s">
        <v>3</v>
      </c>
      <c r="D2181" s="91" t="s">
        <v>2746</v>
      </c>
      <c r="E2181" s="82" t="s">
        <v>2747</v>
      </c>
    </row>
    <row r="2182" spans="1:5" ht="26.45" customHeight="1" x14ac:dyDescent="0.25">
      <c r="A2182" s="212"/>
      <c r="B2182" s="214"/>
      <c r="C2182" s="81" t="s">
        <v>4</v>
      </c>
      <c r="D2182" s="81" t="s">
        <v>2748</v>
      </c>
      <c r="E2182" s="92" t="s">
        <v>2749</v>
      </c>
    </row>
    <row r="2183" spans="1:5" ht="13.9" customHeight="1" x14ac:dyDescent="0.25">
      <c r="A2183" s="210">
        <v>572</v>
      </c>
      <c r="B2183" s="213" t="s">
        <v>2750</v>
      </c>
      <c r="C2183" s="213" t="s">
        <v>1</v>
      </c>
      <c r="D2183" s="213" t="s">
        <v>2751</v>
      </c>
      <c r="E2183" s="227" t="s">
        <v>2752</v>
      </c>
    </row>
    <row r="2184" spans="1:5" ht="4.1500000000000004" hidden="1" customHeight="1" x14ac:dyDescent="0.25">
      <c r="A2184" s="211"/>
      <c r="B2184" s="219"/>
      <c r="C2184" s="219"/>
      <c r="D2184" s="219"/>
      <c r="E2184" s="237"/>
    </row>
    <row r="2185" spans="1:5" hidden="1" x14ac:dyDescent="0.25">
      <c r="A2185" s="211"/>
      <c r="B2185" s="219"/>
      <c r="C2185" s="219"/>
      <c r="D2185" s="219"/>
      <c r="E2185" s="237"/>
    </row>
    <row r="2186" spans="1:5" hidden="1" x14ac:dyDescent="0.25">
      <c r="A2186" s="211"/>
      <c r="B2186" s="219"/>
      <c r="C2186" s="214"/>
      <c r="D2186" s="214"/>
      <c r="E2186" s="228"/>
    </row>
    <row r="2187" spans="1:5" x14ac:dyDescent="0.25">
      <c r="A2187" s="211"/>
      <c r="B2187" s="219"/>
      <c r="C2187" s="93" t="s">
        <v>3</v>
      </c>
      <c r="D2187" s="93" t="s">
        <v>2753</v>
      </c>
      <c r="E2187" s="94" t="s">
        <v>2754</v>
      </c>
    </row>
    <row r="2188" spans="1:5" x14ac:dyDescent="0.25">
      <c r="A2188" s="211"/>
      <c r="B2188" s="219"/>
      <c r="C2188" s="93" t="s">
        <v>3</v>
      </c>
      <c r="D2188" s="93" t="s">
        <v>2755</v>
      </c>
      <c r="E2188" s="94" t="s">
        <v>2756</v>
      </c>
    </row>
    <row r="2189" spans="1:5" x14ac:dyDescent="0.25">
      <c r="A2189" s="211"/>
      <c r="B2189" s="219"/>
      <c r="C2189" s="213" t="s">
        <v>4</v>
      </c>
      <c r="D2189" s="213" t="s">
        <v>2755</v>
      </c>
      <c r="E2189" s="227" t="s">
        <v>2757</v>
      </c>
    </row>
    <row r="2190" spans="1:5" ht="4.9000000000000004" customHeight="1" x14ac:dyDescent="0.25">
      <c r="A2190" s="212"/>
      <c r="B2190" s="214"/>
      <c r="C2190" s="214"/>
      <c r="D2190" s="214"/>
      <c r="E2190" s="228"/>
    </row>
    <row r="2191" spans="1:5" x14ac:dyDescent="0.25">
      <c r="A2191" s="210">
        <v>573</v>
      </c>
      <c r="B2191" s="213" t="s">
        <v>2758</v>
      </c>
      <c r="C2191" s="213" t="s">
        <v>1</v>
      </c>
      <c r="D2191" s="213" t="s">
        <v>2759</v>
      </c>
      <c r="E2191" s="227" t="s">
        <v>2760</v>
      </c>
    </row>
    <row r="2192" spans="1:5" ht="25.15" customHeight="1" x14ac:dyDescent="0.25">
      <c r="A2192" s="238"/>
      <c r="B2192" s="238"/>
      <c r="C2192" s="179"/>
      <c r="D2192" s="239"/>
      <c r="E2192" s="236"/>
    </row>
    <row r="2193" spans="1:5" ht="34.9" customHeight="1" x14ac:dyDescent="0.25">
      <c r="A2193" s="239"/>
      <c r="B2193" s="239"/>
      <c r="C2193" s="81" t="s">
        <v>4</v>
      </c>
      <c r="D2193" s="81" t="s">
        <v>2761</v>
      </c>
      <c r="E2193" s="92" t="s">
        <v>2762</v>
      </c>
    </row>
    <row r="2194" spans="1:5" x14ac:dyDescent="0.25">
      <c r="A2194" s="210">
        <v>574</v>
      </c>
      <c r="B2194" s="213" t="s">
        <v>2763</v>
      </c>
      <c r="C2194" s="156" t="s">
        <v>2764</v>
      </c>
      <c r="D2194" s="156" t="s">
        <v>2765</v>
      </c>
      <c r="E2194" s="234" t="s">
        <v>2766</v>
      </c>
    </row>
    <row r="2195" spans="1:5" ht="3.6" customHeight="1" x14ac:dyDescent="0.25">
      <c r="A2195" s="211"/>
      <c r="B2195" s="219"/>
      <c r="C2195" s="157"/>
      <c r="D2195" s="157"/>
      <c r="E2195" s="235"/>
    </row>
    <row r="2196" spans="1:5" hidden="1" x14ac:dyDescent="0.25">
      <c r="A2196" s="211"/>
      <c r="B2196" s="219"/>
      <c r="C2196" s="158"/>
      <c r="D2196" s="158"/>
      <c r="E2196" s="236"/>
    </row>
    <row r="2197" spans="1:5" ht="31.5" x14ac:dyDescent="0.25">
      <c r="A2197" s="211"/>
      <c r="B2197" s="219"/>
      <c r="C2197" s="81" t="s">
        <v>2767</v>
      </c>
      <c r="D2197" s="81" t="s">
        <v>2768</v>
      </c>
      <c r="E2197" s="82" t="s">
        <v>2769</v>
      </c>
    </row>
    <row r="2198" spans="1:5" ht="31.5" x14ac:dyDescent="0.25">
      <c r="A2198" s="211"/>
      <c r="B2198" s="219"/>
      <c r="C2198" s="81" t="s">
        <v>2770</v>
      </c>
      <c r="D2198" s="81" t="s">
        <v>2771</v>
      </c>
      <c r="E2198" s="82" t="s">
        <v>2772</v>
      </c>
    </row>
    <row r="2199" spans="1:5" ht="31.5" x14ac:dyDescent="0.25">
      <c r="A2199" s="211"/>
      <c r="B2199" s="219"/>
      <c r="C2199" s="93" t="s">
        <v>2770</v>
      </c>
      <c r="D2199" s="93" t="s">
        <v>2773</v>
      </c>
      <c r="E2199" s="95" t="s">
        <v>2774</v>
      </c>
    </row>
    <row r="2200" spans="1:5" ht="31.5" x14ac:dyDescent="0.25">
      <c r="A2200" s="211"/>
      <c r="B2200" s="219"/>
      <c r="C2200" s="93" t="s">
        <v>2770</v>
      </c>
      <c r="D2200" s="93" t="s">
        <v>2775</v>
      </c>
      <c r="E2200" s="95" t="s">
        <v>2776</v>
      </c>
    </row>
    <row r="2201" spans="1:5" x14ac:dyDescent="0.25">
      <c r="A2201" s="211"/>
      <c r="B2201" s="219"/>
      <c r="C2201" s="213" t="s">
        <v>4</v>
      </c>
      <c r="D2201" s="213" t="s">
        <v>2777</v>
      </c>
      <c r="E2201" s="215" t="s">
        <v>2778</v>
      </c>
    </row>
    <row r="2202" spans="1:5" ht="4.1500000000000004" customHeight="1" x14ac:dyDescent="0.25">
      <c r="A2202" s="212"/>
      <c r="B2202" s="214"/>
      <c r="C2202" s="214"/>
      <c r="D2202" s="214"/>
      <c r="E2202" s="216"/>
    </row>
    <row r="2203" spans="1:5" x14ac:dyDescent="0.25">
      <c r="A2203" s="210">
        <v>575</v>
      </c>
      <c r="B2203" s="213" t="s">
        <v>2779</v>
      </c>
      <c r="C2203" s="213" t="s">
        <v>2764</v>
      </c>
      <c r="D2203" s="213" t="s">
        <v>2780</v>
      </c>
      <c r="E2203" s="215" t="s">
        <v>2781</v>
      </c>
    </row>
    <row r="2204" spans="1:5" ht="4.9000000000000004" customHeight="1" x14ac:dyDescent="0.25">
      <c r="A2204" s="211"/>
      <c r="B2204" s="219"/>
      <c r="C2204" s="158"/>
      <c r="D2204" s="158"/>
      <c r="E2204" s="226"/>
    </row>
    <row r="2205" spans="1:5" ht="31.5" x14ac:dyDescent="0.25">
      <c r="A2205" s="211"/>
      <c r="B2205" s="219"/>
      <c r="C2205" s="81" t="s">
        <v>2767</v>
      </c>
      <c r="D2205" s="81" t="s">
        <v>2782</v>
      </c>
      <c r="E2205" s="82" t="s">
        <v>2783</v>
      </c>
    </row>
    <row r="2206" spans="1:5" ht="31.5" x14ac:dyDescent="0.25">
      <c r="A2206" s="211"/>
      <c r="B2206" s="219"/>
      <c r="C2206" s="81" t="s">
        <v>2784</v>
      </c>
      <c r="D2206" s="81" t="s">
        <v>2785</v>
      </c>
      <c r="E2206" s="82" t="s">
        <v>2786</v>
      </c>
    </row>
    <row r="2207" spans="1:5" ht="31.5" x14ac:dyDescent="0.25">
      <c r="A2207" s="211"/>
      <c r="B2207" s="219"/>
      <c r="C2207" s="93" t="s">
        <v>2770</v>
      </c>
      <c r="D2207" s="93" t="s">
        <v>2787</v>
      </c>
      <c r="E2207" s="95" t="s">
        <v>2788</v>
      </c>
    </row>
    <row r="2208" spans="1:5" ht="31.5" x14ac:dyDescent="0.25">
      <c r="A2208" s="211"/>
      <c r="B2208" s="219"/>
      <c r="C2208" s="93" t="s">
        <v>2770</v>
      </c>
      <c r="D2208" s="93" t="s">
        <v>2789</v>
      </c>
      <c r="E2208" s="95" t="s">
        <v>2790</v>
      </c>
    </row>
    <row r="2209" spans="1:5" x14ac:dyDescent="0.25">
      <c r="A2209" s="211"/>
      <c r="B2209" s="219"/>
      <c r="C2209" s="213" t="s">
        <v>4</v>
      </c>
      <c r="D2209" s="213" t="s">
        <v>2791</v>
      </c>
      <c r="E2209" s="215" t="s">
        <v>2792</v>
      </c>
    </row>
    <row r="2210" spans="1:5" ht="2.4500000000000002" customHeight="1" x14ac:dyDescent="0.25">
      <c r="A2210" s="211"/>
      <c r="B2210" s="219"/>
      <c r="C2210" s="219"/>
      <c r="D2210" s="219"/>
      <c r="E2210" s="220"/>
    </row>
    <row r="2211" spans="1:5" hidden="1" x14ac:dyDescent="0.25">
      <c r="A2211" s="212"/>
      <c r="B2211" s="214"/>
      <c r="C2211" s="214"/>
      <c r="D2211" s="214"/>
      <c r="E2211" s="216"/>
    </row>
    <row r="2212" spans="1:5" x14ac:dyDescent="0.25">
      <c r="A2212" s="210">
        <v>576</v>
      </c>
      <c r="B2212" s="213" t="s">
        <v>2793</v>
      </c>
      <c r="C2212" s="213" t="s">
        <v>1</v>
      </c>
      <c r="D2212" s="213" t="s">
        <v>2794</v>
      </c>
      <c r="E2212" s="215" t="s">
        <v>2795</v>
      </c>
    </row>
    <row r="2213" spans="1:5" ht="6" customHeight="1" x14ac:dyDescent="0.25">
      <c r="A2213" s="211"/>
      <c r="B2213" s="219"/>
      <c r="C2213" s="214"/>
      <c r="D2213" s="214"/>
      <c r="E2213" s="216"/>
    </row>
    <row r="2214" spans="1:5" x14ac:dyDescent="0.25">
      <c r="A2214" s="211"/>
      <c r="B2214" s="219"/>
      <c r="C2214" s="213" t="s">
        <v>3</v>
      </c>
      <c r="D2214" s="213" t="s">
        <v>2796</v>
      </c>
      <c r="E2214" s="215" t="s">
        <v>2797</v>
      </c>
    </row>
    <row r="2215" spans="1:5" ht="12" customHeight="1" x14ac:dyDescent="0.25">
      <c r="A2215" s="211"/>
      <c r="B2215" s="219"/>
      <c r="C2215" s="219"/>
      <c r="D2215" s="219"/>
      <c r="E2215" s="220"/>
    </row>
    <row r="2216" spans="1:5" ht="4.9000000000000004" hidden="1" customHeight="1" x14ac:dyDescent="0.25">
      <c r="A2216" s="211"/>
      <c r="B2216" s="219"/>
      <c r="C2216" s="214"/>
      <c r="D2216" s="214"/>
      <c r="E2216" s="216"/>
    </row>
    <row r="2217" spans="1:5" ht="31.15" customHeight="1" x14ac:dyDescent="0.25">
      <c r="A2217" s="212"/>
      <c r="B2217" s="214"/>
      <c r="C2217" s="81" t="s">
        <v>4</v>
      </c>
      <c r="D2217" s="81" t="s">
        <v>2798</v>
      </c>
      <c r="E2217" s="82" t="s">
        <v>2799</v>
      </c>
    </row>
    <row r="2218" spans="1:5" x14ac:dyDescent="0.25">
      <c r="A2218" s="210">
        <v>577</v>
      </c>
      <c r="B2218" s="213" t="s">
        <v>2800</v>
      </c>
      <c r="C2218" s="213" t="s">
        <v>3</v>
      </c>
      <c r="D2218" s="213" t="s">
        <v>2801</v>
      </c>
      <c r="E2218" s="215" t="s">
        <v>2802</v>
      </c>
    </row>
    <row r="2219" spans="1:5" x14ac:dyDescent="0.25">
      <c r="A2219" s="211"/>
      <c r="B2219" s="219"/>
      <c r="C2219" s="219"/>
      <c r="D2219" s="219"/>
      <c r="E2219" s="220"/>
    </row>
    <row r="2220" spans="1:5" x14ac:dyDescent="0.25">
      <c r="A2220" s="211"/>
      <c r="B2220" s="219"/>
      <c r="C2220" s="214"/>
      <c r="D2220" s="214"/>
      <c r="E2220" s="216"/>
    </row>
    <row r="2221" spans="1:5" x14ac:dyDescent="0.25">
      <c r="A2221" s="211"/>
      <c r="B2221" s="219"/>
      <c r="C2221" s="81" t="s">
        <v>4</v>
      </c>
      <c r="D2221" s="81" t="s">
        <v>2803</v>
      </c>
      <c r="E2221" s="82" t="s">
        <v>2804</v>
      </c>
    </row>
    <row r="2222" spans="1:5" x14ac:dyDescent="0.25">
      <c r="A2222" s="210">
        <v>578</v>
      </c>
      <c r="B2222" s="213" t="s">
        <v>2805</v>
      </c>
      <c r="C2222" s="213" t="s">
        <v>1</v>
      </c>
      <c r="D2222" s="213" t="s">
        <v>2806</v>
      </c>
      <c r="E2222" s="215" t="s">
        <v>2807</v>
      </c>
    </row>
    <row r="2223" spans="1:5" x14ac:dyDescent="0.25">
      <c r="A2223" s="211"/>
      <c r="B2223" s="219"/>
      <c r="C2223" s="214"/>
      <c r="D2223" s="214"/>
      <c r="E2223" s="216"/>
    </row>
    <row r="2224" spans="1:5" x14ac:dyDescent="0.25">
      <c r="A2224" s="211"/>
      <c r="B2224" s="219"/>
      <c r="C2224" s="89" t="s">
        <v>3</v>
      </c>
      <c r="D2224" s="89" t="s">
        <v>2181</v>
      </c>
      <c r="E2224" s="84" t="s">
        <v>2808</v>
      </c>
    </row>
    <row r="2225" spans="1:5" x14ac:dyDescent="0.25">
      <c r="A2225" s="212"/>
      <c r="B2225" s="214"/>
      <c r="C2225" s="81" t="s">
        <v>4</v>
      </c>
      <c r="D2225" s="81" t="s">
        <v>1038</v>
      </c>
      <c r="E2225" s="82" t="s">
        <v>2809</v>
      </c>
    </row>
    <row r="2226" spans="1:5" x14ac:dyDescent="0.25">
      <c r="A2226" s="210">
        <v>579</v>
      </c>
      <c r="B2226" s="213" t="s">
        <v>2810</v>
      </c>
      <c r="C2226" s="81" t="s">
        <v>1</v>
      </c>
      <c r="D2226" s="81" t="s">
        <v>2811</v>
      </c>
      <c r="E2226" s="82" t="s">
        <v>2812</v>
      </c>
    </row>
    <row r="2227" spans="1:5" x14ac:dyDescent="0.25">
      <c r="A2227" s="211"/>
      <c r="B2227" s="219"/>
      <c r="C2227" s="81" t="s">
        <v>3</v>
      </c>
      <c r="D2227" s="81" t="s">
        <v>2813</v>
      </c>
      <c r="E2227" s="82" t="s">
        <v>2814</v>
      </c>
    </row>
    <row r="2228" spans="1:5" x14ac:dyDescent="0.25">
      <c r="A2228" s="211"/>
      <c r="B2228" s="219"/>
      <c r="C2228" s="81" t="s">
        <v>3</v>
      </c>
      <c r="D2228" s="81" t="s">
        <v>2815</v>
      </c>
      <c r="E2228" s="82" t="s">
        <v>2816</v>
      </c>
    </row>
    <row r="2229" spans="1:5" x14ac:dyDescent="0.25">
      <c r="A2229" s="212"/>
      <c r="B2229" s="214"/>
      <c r="C2229" s="81" t="s">
        <v>4</v>
      </c>
      <c r="D2229" s="81" t="s">
        <v>2817</v>
      </c>
      <c r="E2229" s="82" t="s">
        <v>2818</v>
      </c>
    </row>
    <row r="2230" spans="1:5" x14ac:dyDescent="0.25">
      <c r="A2230" s="211">
        <v>580</v>
      </c>
      <c r="B2230" s="219" t="s">
        <v>2819</v>
      </c>
      <c r="C2230" s="213" t="s">
        <v>3</v>
      </c>
      <c r="D2230" s="213" t="s">
        <v>2820</v>
      </c>
      <c r="E2230" s="215" t="s">
        <v>2821</v>
      </c>
    </row>
    <row r="2231" spans="1:5" x14ac:dyDescent="0.25">
      <c r="A2231" s="211"/>
      <c r="B2231" s="219"/>
      <c r="C2231" s="158"/>
      <c r="D2231" s="158"/>
      <c r="E2231" s="226"/>
    </row>
    <row r="2232" spans="1:5" ht="31.9" customHeight="1" x14ac:dyDescent="0.25">
      <c r="A2232" s="212"/>
      <c r="B2232" s="214"/>
      <c r="C2232" s="81" t="s">
        <v>4</v>
      </c>
      <c r="D2232" s="81" t="s">
        <v>2822</v>
      </c>
      <c r="E2232" s="82" t="s">
        <v>2823</v>
      </c>
    </row>
    <row r="2233" spans="1:5" x14ac:dyDescent="0.25">
      <c r="A2233" s="213">
        <v>581</v>
      </c>
      <c r="B2233" s="213" t="s">
        <v>2824</v>
      </c>
      <c r="C2233" s="213" t="s">
        <v>1</v>
      </c>
      <c r="D2233" s="213" t="s">
        <v>2825</v>
      </c>
      <c r="E2233" s="240" t="s">
        <v>2826</v>
      </c>
    </row>
    <row r="2234" spans="1:5" x14ac:dyDescent="0.25">
      <c r="A2234" s="219"/>
      <c r="B2234" s="219"/>
      <c r="C2234" s="214"/>
      <c r="D2234" s="214"/>
      <c r="E2234" s="241"/>
    </row>
    <row r="2235" spans="1:5" x14ac:dyDescent="0.25">
      <c r="A2235" s="219"/>
      <c r="B2235" s="219"/>
      <c r="C2235" s="81" t="s">
        <v>3</v>
      </c>
      <c r="D2235" s="81" t="s">
        <v>2827</v>
      </c>
      <c r="E2235" s="96" t="s">
        <v>2828</v>
      </c>
    </row>
    <row r="2236" spans="1:5" x14ac:dyDescent="0.25">
      <c r="A2236" s="219"/>
      <c r="B2236" s="219"/>
      <c r="C2236" s="93" t="s">
        <v>3</v>
      </c>
      <c r="D2236" s="93" t="s">
        <v>2829</v>
      </c>
      <c r="E2236" s="97" t="s">
        <v>2830</v>
      </c>
    </row>
    <row r="2237" spans="1:5" x14ac:dyDescent="0.25">
      <c r="A2237" s="219"/>
      <c r="B2237" s="219"/>
      <c r="C2237" s="213" t="s">
        <v>4</v>
      </c>
      <c r="D2237" s="213" t="s">
        <v>2831</v>
      </c>
      <c r="E2237" s="215" t="s">
        <v>2832</v>
      </c>
    </row>
    <row r="2238" spans="1:5" x14ac:dyDescent="0.25">
      <c r="A2238" s="214"/>
      <c r="B2238" s="214"/>
      <c r="C2238" s="214"/>
      <c r="D2238" s="214"/>
      <c r="E2238" s="216"/>
    </row>
    <row r="2239" spans="1:5" x14ac:dyDescent="0.25">
      <c r="A2239" s="213">
        <v>582</v>
      </c>
      <c r="B2239" s="213" t="s">
        <v>2833</v>
      </c>
      <c r="C2239" s="89" t="s">
        <v>1</v>
      </c>
      <c r="D2239" s="89" t="s">
        <v>2834</v>
      </c>
      <c r="E2239" s="84" t="s">
        <v>2835</v>
      </c>
    </row>
    <row r="2240" spans="1:5" ht="24.6" customHeight="1" x14ac:dyDescent="0.25">
      <c r="A2240" s="219"/>
      <c r="B2240" s="219"/>
      <c r="C2240" s="89" t="s">
        <v>3</v>
      </c>
      <c r="D2240" s="89" t="s">
        <v>2836</v>
      </c>
      <c r="E2240" s="84" t="s">
        <v>2837</v>
      </c>
    </row>
    <row r="2241" spans="1:5" ht="22.15" customHeight="1" x14ac:dyDescent="0.25">
      <c r="A2241" s="219"/>
      <c r="B2241" s="219"/>
      <c r="C2241" s="89" t="s">
        <v>3</v>
      </c>
      <c r="D2241" s="89" t="s">
        <v>2838</v>
      </c>
      <c r="E2241" s="84" t="s">
        <v>2839</v>
      </c>
    </row>
    <row r="2242" spans="1:5" ht="28.9" customHeight="1" x14ac:dyDescent="0.25">
      <c r="A2242" s="214"/>
      <c r="B2242" s="214"/>
      <c r="C2242" s="89" t="s">
        <v>4</v>
      </c>
      <c r="D2242" s="89" t="s">
        <v>2840</v>
      </c>
      <c r="E2242" s="84" t="s">
        <v>2841</v>
      </c>
    </row>
    <row r="2243" spans="1:5" x14ac:dyDescent="0.25">
      <c r="A2243" s="210">
        <v>583</v>
      </c>
      <c r="B2243" s="213" t="s">
        <v>2842</v>
      </c>
      <c r="C2243" s="156" t="s">
        <v>1</v>
      </c>
      <c r="D2243" s="156" t="s">
        <v>2843</v>
      </c>
      <c r="E2243" s="224" t="s">
        <v>2844</v>
      </c>
    </row>
    <row r="2244" spans="1:5" ht="1.9" customHeight="1" x14ac:dyDescent="0.25">
      <c r="A2244" s="238"/>
      <c r="B2244" s="157"/>
      <c r="C2244" s="157"/>
      <c r="D2244" s="157"/>
      <c r="E2244" s="225"/>
    </row>
    <row r="2245" spans="1:5" hidden="1" x14ac:dyDescent="0.25">
      <c r="A2245" s="238"/>
      <c r="B2245" s="157"/>
      <c r="C2245" s="157"/>
      <c r="D2245" s="157"/>
      <c r="E2245" s="225"/>
    </row>
    <row r="2246" spans="1:5" hidden="1" x14ac:dyDescent="0.25">
      <c r="A2246" s="238"/>
      <c r="B2246" s="157"/>
      <c r="C2246" s="157"/>
      <c r="D2246" s="157"/>
      <c r="E2246" s="225"/>
    </row>
    <row r="2247" spans="1:5" hidden="1" x14ac:dyDescent="0.25">
      <c r="A2247" s="238"/>
      <c r="B2247" s="157"/>
      <c r="C2247" s="157"/>
      <c r="D2247" s="157"/>
      <c r="E2247" s="225"/>
    </row>
    <row r="2248" spans="1:5" hidden="1" x14ac:dyDescent="0.25">
      <c r="A2248" s="238"/>
      <c r="B2248" s="157"/>
      <c r="C2248" s="157"/>
      <c r="D2248" s="157"/>
      <c r="E2248" s="225"/>
    </row>
    <row r="2249" spans="1:5" hidden="1" x14ac:dyDescent="0.25">
      <c r="A2249" s="238"/>
      <c r="B2249" s="157"/>
      <c r="C2249" s="157"/>
      <c r="D2249" s="157"/>
      <c r="E2249" s="225"/>
    </row>
    <row r="2250" spans="1:5" hidden="1" x14ac:dyDescent="0.25">
      <c r="A2250" s="238"/>
      <c r="B2250" s="157"/>
      <c r="C2250" s="157"/>
      <c r="D2250" s="157"/>
      <c r="E2250" s="225"/>
    </row>
    <row r="2251" spans="1:5" hidden="1" x14ac:dyDescent="0.25">
      <c r="A2251" s="238"/>
      <c r="B2251" s="157"/>
      <c r="C2251" s="157"/>
      <c r="D2251" s="157"/>
      <c r="E2251" s="225"/>
    </row>
    <row r="2252" spans="1:5" hidden="1" x14ac:dyDescent="0.25">
      <c r="A2252" s="238"/>
      <c r="B2252" s="157"/>
      <c r="C2252" s="157"/>
      <c r="D2252" s="157"/>
      <c r="E2252" s="225"/>
    </row>
    <row r="2253" spans="1:5" hidden="1" x14ac:dyDescent="0.25">
      <c r="A2253" s="238"/>
      <c r="B2253" s="157"/>
      <c r="C2253" s="157"/>
      <c r="D2253" s="157"/>
      <c r="E2253" s="225"/>
    </row>
    <row r="2254" spans="1:5" hidden="1" x14ac:dyDescent="0.25">
      <c r="A2254" s="238"/>
      <c r="B2254" s="157"/>
      <c r="C2254" s="158"/>
      <c r="D2254" s="158"/>
      <c r="E2254" s="226"/>
    </row>
    <row r="2255" spans="1:5" x14ac:dyDescent="0.25">
      <c r="A2255" s="238"/>
      <c r="B2255" s="157"/>
      <c r="C2255" s="213" t="s">
        <v>2845</v>
      </c>
      <c r="D2255" s="213" t="s">
        <v>2846</v>
      </c>
      <c r="E2255" s="215" t="s">
        <v>2847</v>
      </c>
    </row>
    <row r="2256" spans="1:5" ht="4.1500000000000004" customHeight="1" x14ac:dyDescent="0.25">
      <c r="A2256" s="238"/>
      <c r="B2256" s="157"/>
      <c r="C2256" s="214"/>
      <c r="D2256" s="214"/>
      <c r="E2256" s="216"/>
    </row>
    <row r="2257" spans="1:5" x14ac:dyDescent="0.25">
      <c r="A2257" s="238"/>
      <c r="B2257" s="157"/>
      <c r="C2257" s="81" t="s">
        <v>3</v>
      </c>
      <c r="D2257" s="81" t="s">
        <v>2848</v>
      </c>
      <c r="E2257" s="82" t="s">
        <v>2849</v>
      </c>
    </row>
    <row r="2258" spans="1:5" x14ac:dyDescent="0.25">
      <c r="A2258" s="238"/>
      <c r="B2258" s="157"/>
      <c r="C2258" s="81" t="s">
        <v>3</v>
      </c>
      <c r="D2258" s="81" t="s">
        <v>2850</v>
      </c>
      <c r="E2258" s="82" t="s">
        <v>2851</v>
      </c>
    </row>
    <row r="2259" spans="1:5" x14ac:dyDescent="0.25">
      <c r="A2259" s="238"/>
      <c r="B2259" s="157"/>
      <c r="C2259" s="81" t="s">
        <v>3</v>
      </c>
      <c r="D2259" s="81" t="s">
        <v>2852</v>
      </c>
      <c r="E2259" s="82" t="s">
        <v>2853</v>
      </c>
    </row>
    <row r="2260" spans="1:5" x14ac:dyDescent="0.25">
      <c r="A2260" s="238"/>
      <c r="B2260" s="157"/>
      <c r="C2260" s="81" t="s">
        <v>3</v>
      </c>
      <c r="D2260" s="81" t="s">
        <v>2854</v>
      </c>
      <c r="E2260" s="82" t="s">
        <v>2855</v>
      </c>
    </row>
    <row r="2261" spans="1:5" x14ac:dyDescent="0.25">
      <c r="A2261" s="239"/>
      <c r="B2261" s="158"/>
      <c r="C2261" s="81" t="s">
        <v>4</v>
      </c>
      <c r="D2261" s="81" t="s">
        <v>2856</v>
      </c>
      <c r="E2261" s="82" t="s">
        <v>2857</v>
      </c>
    </row>
    <row r="2262" spans="1:5" x14ac:dyDescent="0.25">
      <c r="A2262" s="210">
        <v>584</v>
      </c>
      <c r="B2262" s="213" t="s">
        <v>2858</v>
      </c>
      <c r="C2262" s="213" t="s">
        <v>1</v>
      </c>
      <c r="D2262" s="213" t="s">
        <v>2859</v>
      </c>
      <c r="E2262" s="215" t="s">
        <v>2860</v>
      </c>
    </row>
    <row r="2263" spans="1:5" ht="4.1500000000000004" customHeight="1" x14ac:dyDescent="0.25">
      <c r="A2263" s="211"/>
      <c r="B2263" s="219"/>
      <c r="C2263" s="219"/>
      <c r="D2263" s="219"/>
      <c r="E2263" s="220"/>
    </row>
    <row r="2264" spans="1:5" hidden="1" x14ac:dyDescent="0.25">
      <c r="A2264" s="211"/>
      <c r="B2264" s="219"/>
      <c r="C2264" s="219"/>
      <c r="D2264" s="219"/>
      <c r="E2264" s="220"/>
    </row>
    <row r="2265" spans="1:5" ht="1.9" customHeight="1" x14ac:dyDescent="0.25">
      <c r="A2265" s="211"/>
      <c r="B2265" s="219"/>
      <c r="C2265" s="214"/>
      <c r="D2265" s="214"/>
      <c r="E2265" s="216"/>
    </row>
    <row r="2266" spans="1:5" x14ac:dyDescent="0.25">
      <c r="A2266" s="211"/>
      <c r="B2266" s="219"/>
      <c r="C2266" s="213" t="s">
        <v>4</v>
      </c>
      <c r="D2266" s="213" t="s">
        <v>2861</v>
      </c>
      <c r="E2266" s="215" t="s">
        <v>2862</v>
      </c>
    </row>
    <row r="2267" spans="1:5" x14ac:dyDescent="0.25">
      <c r="A2267" s="211"/>
      <c r="B2267" s="219"/>
      <c r="C2267" s="219"/>
      <c r="D2267" s="219"/>
      <c r="E2267" s="220"/>
    </row>
    <row r="2268" spans="1:5" ht="8.4499999999999993" customHeight="1" x14ac:dyDescent="0.25">
      <c r="A2268" s="212"/>
      <c r="B2268" s="214"/>
      <c r="C2268" s="214"/>
      <c r="D2268" s="214"/>
      <c r="E2268" s="216"/>
    </row>
    <row r="2269" spans="1:5" x14ac:dyDescent="0.25">
      <c r="A2269" s="210">
        <v>585</v>
      </c>
      <c r="B2269" s="213" t="s">
        <v>2863</v>
      </c>
      <c r="C2269" s="213" t="s">
        <v>1</v>
      </c>
      <c r="D2269" s="213" t="s">
        <v>2864</v>
      </c>
      <c r="E2269" s="215" t="s">
        <v>2865</v>
      </c>
    </row>
    <row r="2270" spans="1:5" ht="4.1500000000000004" customHeight="1" x14ac:dyDescent="0.25">
      <c r="A2270" s="211"/>
      <c r="B2270" s="219"/>
      <c r="C2270" s="158"/>
      <c r="D2270" s="158"/>
      <c r="E2270" s="226"/>
    </row>
    <row r="2271" spans="1:5" ht="31.5" x14ac:dyDescent="0.25">
      <c r="A2271" s="211"/>
      <c r="B2271" s="219"/>
      <c r="C2271" s="76" t="s">
        <v>2529</v>
      </c>
      <c r="D2271" s="76" t="s">
        <v>2866</v>
      </c>
      <c r="E2271" s="88" t="s">
        <v>2867</v>
      </c>
    </row>
    <row r="2272" spans="1:5" x14ac:dyDescent="0.25">
      <c r="A2272" s="211"/>
      <c r="B2272" s="219"/>
      <c r="C2272" s="76" t="s">
        <v>3</v>
      </c>
      <c r="D2272" s="76" t="s">
        <v>2868</v>
      </c>
      <c r="E2272" s="88" t="s">
        <v>2869</v>
      </c>
    </row>
    <row r="2273" spans="1:5" x14ac:dyDescent="0.25">
      <c r="A2273" s="212"/>
      <c r="B2273" s="214"/>
      <c r="C2273" s="81" t="s">
        <v>4</v>
      </c>
      <c r="D2273" s="81" t="s">
        <v>2870</v>
      </c>
      <c r="E2273" s="82" t="s">
        <v>2871</v>
      </c>
    </row>
    <row r="2274" spans="1:5" ht="15" customHeight="1" x14ac:dyDescent="0.25">
      <c r="A2274" s="210">
        <v>586</v>
      </c>
      <c r="B2274" s="213" t="s">
        <v>2872</v>
      </c>
      <c r="C2274" s="213" t="s">
        <v>1</v>
      </c>
      <c r="D2274" s="213" t="s">
        <v>2873</v>
      </c>
      <c r="E2274" s="215" t="s">
        <v>2874</v>
      </c>
    </row>
    <row r="2275" spans="1:5" ht="2.4500000000000002" customHeight="1" x14ac:dyDescent="0.25">
      <c r="A2275" s="211"/>
      <c r="B2275" s="219"/>
      <c r="C2275" s="214"/>
      <c r="D2275" s="214"/>
      <c r="E2275" s="216"/>
    </row>
    <row r="2276" spans="1:5" ht="31.5" x14ac:dyDescent="0.25">
      <c r="A2276" s="211"/>
      <c r="B2276" s="219"/>
      <c r="C2276" s="89" t="s">
        <v>2875</v>
      </c>
      <c r="D2276" s="81" t="s">
        <v>2876</v>
      </c>
      <c r="E2276" s="82" t="s">
        <v>2877</v>
      </c>
    </row>
    <row r="2277" spans="1:5" x14ac:dyDescent="0.25">
      <c r="A2277" s="211"/>
      <c r="B2277" s="219"/>
      <c r="C2277" s="213" t="s">
        <v>3</v>
      </c>
      <c r="D2277" s="213" t="s">
        <v>2878</v>
      </c>
      <c r="E2277" s="215" t="s">
        <v>2879</v>
      </c>
    </row>
    <row r="2278" spans="1:5" ht="5.45" customHeight="1" x14ac:dyDescent="0.25">
      <c r="A2278" s="211"/>
      <c r="B2278" s="219"/>
      <c r="C2278" s="214"/>
      <c r="D2278" s="214"/>
      <c r="E2278" s="216"/>
    </row>
    <row r="2279" spans="1:5" x14ac:dyDescent="0.25">
      <c r="A2279" s="211"/>
      <c r="B2279" s="219"/>
      <c r="C2279" s="177" t="s">
        <v>4</v>
      </c>
      <c r="D2279" s="213" t="s">
        <v>2880</v>
      </c>
      <c r="E2279" s="215" t="s">
        <v>2881</v>
      </c>
    </row>
    <row r="2280" spans="1:5" ht="1.1499999999999999" customHeight="1" x14ac:dyDescent="0.25">
      <c r="A2280" s="212"/>
      <c r="B2280" s="214"/>
      <c r="C2280" s="179"/>
      <c r="D2280" s="214"/>
      <c r="E2280" s="216"/>
    </row>
    <row r="2281" spans="1:5" x14ac:dyDescent="0.25">
      <c r="A2281" s="210">
        <v>587</v>
      </c>
      <c r="B2281" s="213" t="s">
        <v>2882</v>
      </c>
      <c r="C2281" s="213" t="s">
        <v>1</v>
      </c>
      <c r="D2281" s="213" t="s">
        <v>2883</v>
      </c>
      <c r="E2281" s="215" t="s">
        <v>2884</v>
      </c>
    </row>
    <row r="2282" spans="1:5" ht="7.9" customHeight="1" x14ac:dyDescent="0.25">
      <c r="A2282" s="211"/>
      <c r="B2282" s="219"/>
      <c r="C2282" s="214"/>
      <c r="D2282" s="214"/>
      <c r="E2282" s="216"/>
    </row>
    <row r="2283" spans="1:5" x14ac:dyDescent="0.25">
      <c r="A2283" s="211"/>
      <c r="B2283" s="219"/>
      <c r="C2283" s="89" t="s">
        <v>3</v>
      </c>
      <c r="D2283" s="89" t="s">
        <v>2885</v>
      </c>
      <c r="E2283" s="84" t="s">
        <v>2886</v>
      </c>
    </row>
    <row r="2284" spans="1:5" x14ac:dyDescent="0.25">
      <c r="A2284" s="211"/>
      <c r="B2284" s="219"/>
      <c r="C2284" s="89" t="s">
        <v>3</v>
      </c>
      <c r="D2284" s="89" t="s">
        <v>2887</v>
      </c>
      <c r="E2284" s="84" t="s">
        <v>2888</v>
      </c>
    </row>
    <row r="2285" spans="1:5" x14ac:dyDescent="0.25">
      <c r="A2285" s="211"/>
      <c r="B2285" s="219"/>
      <c r="C2285" s="89" t="s">
        <v>3</v>
      </c>
      <c r="D2285" s="89" t="s">
        <v>2889</v>
      </c>
      <c r="E2285" s="84" t="s">
        <v>2890</v>
      </c>
    </row>
    <row r="2286" spans="1:5" x14ac:dyDescent="0.25">
      <c r="A2286" s="212"/>
      <c r="B2286" s="214"/>
      <c r="C2286" s="81" t="s">
        <v>4</v>
      </c>
      <c r="D2286" s="81" t="s">
        <v>2891</v>
      </c>
      <c r="E2286" s="82" t="s">
        <v>2892</v>
      </c>
    </row>
    <row r="2287" spans="1:5" x14ac:dyDescent="0.25">
      <c r="A2287" s="210">
        <v>588</v>
      </c>
      <c r="B2287" s="213" t="s">
        <v>2893</v>
      </c>
      <c r="C2287" s="81" t="s">
        <v>1</v>
      </c>
      <c r="D2287" s="81" t="s">
        <v>2894</v>
      </c>
      <c r="E2287" s="82" t="s">
        <v>2895</v>
      </c>
    </row>
    <row r="2288" spans="1:5" ht="31.5" x14ac:dyDescent="0.25">
      <c r="A2288" s="211"/>
      <c r="B2288" s="219"/>
      <c r="C2288" s="93" t="s">
        <v>2896</v>
      </c>
      <c r="D2288" s="93" t="s">
        <v>2897</v>
      </c>
      <c r="E2288" s="95" t="s">
        <v>2898</v>
      </c>
    </row>
    <row r="2289" spans="1:5" x14ac:dyDescent="0.25">
      <c r="A2289" s="211"/>
      <c r="B2289" s="219"/>
      <c r="C2289" s="213" t="s">
        <v>2529</v>
      </c>
      <c r="D2289" s="213" t="s">
        <v>2899</v>
      </c>
      <c r="E2289" s="215" t="s">
        <v>2900</v>
      </c>
    </row>
    <row r="2290" spans="1:5" x14ac:dyDescent="0.25">
      <c r="A2290" s="211"/>
      <c r="B2290" s="219"/>
      <c r="C2290" s="219"/>
      <c r="D2290" s="219"/>
      <c r="E2290" s="220"/>
    </row>
    <row r="2291" spans="1:5" ht="0.6" customHeight="1" x14ac:dyDescent="0.25">
      <c r="A2291" s="211"/>
      <c r="B2291" s="219"/>
      <c r="C2291" s="214"/>
      <c r="D2291" s="214"/>
      <c r="E2291" s="216"/>
    </row>
    <row r="2292" spans="1:5" x14ac:dyDescent="0.25">
      <c r="A2292" s="211"/>
      <c r="B2292" s="219"/>
      <c r="C2292" s="213" t="s">
        <v>4</v>
      </c>
      <c r="D2292" s="213" t="s">
        <v>2901</v>
      </c>
      <c r="E2292" s="215" t="s">
        <v>2902</v>
      </c>
    </row>
    <row r="2293" spans="1:5" ht="4.1500000000000004" customHeight="1" x14ac:dyDescent="0.25">
      <c r="A2293" s="211"/>
      <c r="B2293" s="219"/>
      <c r="C2293" s="219"/>
      <c r="D2293" s="219"/>
      <c r="E2293" s="220"/>
    </row>
    <row r="2294" spans="1:5" hidden="1" x14ac:dyDescent="0.25">
      <c r="A2294" s="212"/>
      <c r="B2294" s="214"/>
      <c r="C2294" s="214"/>
      <c r="D2294" s="214"/>
      <c r="E2294" s="216"/>
    </row>
    <row r="2295" spans="1:5" x14ac:dyDescent="0.25">
      <c r="A2295" s="210">
        <v>589</v>
      </c>
      <c r="B2295" s="213" t="s">
        <v>2903</v>
      </c>
      <c r="C2295" s="213" t="s">
        <v>1</v>
      </c>
      <c r="D2295" s="213" t="s">
        <v>2904</v>
      </c>
      <c r="E2295" s="215" t="s">
        <v>2905</v>
      </c>
    </row>
    <row r="2296" spans="1:5" ht="4.9000000000000004" customHeight="1" x14ac:dyDescent="0.25">
      <c r="A2296" s="211"/>
      <c r="B2296" s="219"/>
      <c r="C2296" s="158"/>
      <c r="D2296" s="158"/>
      <c r="E2296" s="226"/>
    </row>
    <row r="2297" spans="1:5" x14ac:dyDescent="0.25">
      <c r="A2297" s="211"/>
      <c r="B2297" s="219"/>
      <c r="C2297" s="76" t="s">
        <v>3</v>
      </c>
      <c r="D2297" s="76" t="s">
        <v>2906</v>
      </c>
      <c r="E2297" s="88" t="s">
        <v>2907</v>
      </c>
    </row>
    <row r="2298" spans="1:5" x14ac:dyDescent="0.25">
      <c r="A2298" s="212"/>
      <c r="B2298" s="214"/>
      <c r="C2298" s="81" t="s">
        <v>4</v>
      </c>
      <c r="D2298" s="81" t="s">
        <v>2908</v>
      </c>
      <c r="E2298" s="82" t="s">
        <v>2909</v>
      </c>
    </row>
    <row r="2299" spans="1:5" x14ac:dyDescent="0.25">
      <c r="A2299" s="213">
        <v>590</v>
      </c>
      <c r="B2299" s="213" t="s">
        <v>2910</v>
      </c>
      <c r="C2299" s="213" t="s">
        <v>3</v>
      </c>
      <c r="D2299" s="213" t="s">
        <v>2911</v>
      </c>
      <c r="E2299" s="244" t="s">
        <v>2912</v>
      </c>
    </row>
    <row r="2300" spans="1:5" ht="11.45" customHeight="1" x14ac:dyDescent="0.25">
      <c r="A2300" s="219"/>
      <c r="B2300" s="219"/>
      <c r="C2300" s="219"/>
      <c r="D2300" s="219"/>
      <c r="E2300" s="245"/>
    </row>
    <row r="2301" spans="1:5" ht="1.1499999999999999" customHeight="1" x14ac:dyDescent="0.25">
      <c r="A2301" s="219"/>
      <c r="B2301" s="219"/>
      <c r="C2301" s="219"/>
      <c r="D2301" s="219"/>
      <c r="E2301" s="245"/>
    </row>
    <row r="2302" spans="1:5" hidden="1" x14ac:dyDescent="0.25">
      <c r="A2302" s="219"/>
      <c r="B2302" s="219"/>
      <c r="C2302" s="219"/>
      <c r="D2302" s="219"/>
      <c r="E2302" s="245"/>
    </row>
    <row r="2303" spans="1:5" hidden="1" x14ac:dyDescent="0.25">
      <c r="A2303" s="219"/>
      <c r="B2303" s="219"/>
      <c r="C2303" s="219"/>
      <c r="D2303" s="219"/>
      <c r="E2303" s="245"/>
    </row>
    <row r="2304" spans="1:5" hidden="1" x14ac:dyDescent="0.25">
      <c r="A2304" s="219"/>
      <c r="B2304" s="219"/>
      <c r="C2304" s="219"/>
      <c r="D2304" s="219"/>
      <c r="E2304" s="245"/>
    </row>
    <row r="2305" spans="1:5" hidden="1" x14ac:dyDescent="0.25">
      <c r="A2305" s="214"/>
      <c r="B2305" s="214"/>
      <c r="C2305" s="214"/>
      <c r="D2305" s="214"/>
      <c r="E2305" s="246"/>
    </row>
    <row r="2306" spans="1:5" x14ac:dyDescent="0.25">
      <c r="A2306" s="213">
        <v>591</v>
      </c>
      <c r="B2306" s="213" t="s">
        <v>2913</v>
      </c>
      <c r="C2306" s="81" t="s">
        <v>1</v>
      </c>
      <c r="D2306" s="81" t="s">
        <v>2914</v>
      </c>
      <c r="E2306" s="96" t="s">
        <v>2915</v>
      </c>
    </row>
    <row r="2307" spans="1:5" ht="31.5" x14ac:dyDescent="0.25">
      <c r="A2307" s="219"/>
      <c r="B2307" s="219"/>
      <c r="C2307" s="81" t="s">
        <v>2529</v>
      </c>
      <c r="D2307" s="81" t="s">
        <v>2916</v>
      </c>
      <c r="E2307" s="96" t="s">
        <v>2917</v>
      </c>
    </row>
    <row r="2308" spans="1:5" x14ac:dyDescent="0.25">
      <c r="A2308" s="219"/>
      <c r="B2308" s="219"/>
      <c r="C2308" s="81" t="s">
        <v>3</v>
      </c>
      <c r="D2308" s="81" t="s">
        <v>2918</v>
      </c>
      <c r="E2308" s="96" t="s">
        <v>2919</v>
      </c>
    </row>
    <row r="2309" spans="1:5" x14ac:dyDescent="0.25">
      <c r="A2309" s="219"/>
      <c r="B2309" s="219"/>
      <c r="C2309" s="81" t="s">
        <v>3</v>
      </c>
      <c r="D2309" s="81" t="s">
        <v>2920</v>
      </c>
      <c r="E2309" s="96" t="s">
        <v>2921</v>
      </c>
    </row>
    <row r="2310" spans="1:5" x14ac:dyDescent="0.25">
      <c r="A2310" s="219"/>
      <c r="B2310" s="219"/>
      <c r="C2310" s="81" t="s">
        <v>3</v>
      </c>
      <c r="D2310" s="81" t="s">
        <v>2922</v>
      </c>
      <c r="E2310" s="96" t="s">
        <v>2923</v>
      </c>
    </row>
    <row r="2311" spans="1:5" x14ac:dyDescent="0.25">
      <c r="A2311" s="219"/>
      <c r="B2311" s="219"/>
      <c r="C2311" s="81" t="s">
        <v>3</v>
      </c>
      <c r="D2311" s="81" t="s">
        <v>2924</v>
      </c>
      <c r="E2311" s="96" t="s">
        <v>2925</v>
      </c>
    </row>
    <row r="2312" spans="1:5" x14ac:dyDescent="0.25">
      <c r="A2312" s="219"/>
      <c r="B2312" s="219"/>
      <c r="C2312" s="81" t="s">
        <v>3</v>
      </c>
      <c r="D2312" s="81" t="s">
        <v>2926</v>
      </c>
      <c r="E2312" s="96" t="s">
        <v>2927</v>
      </c>
    </row>
    <row r="2313" spans="1:5" x14ac:dyDescent="0.25">
      <c r="A2313" s="214"/>
      <c r="B2313" s="214"/>
      <c r="C2313" s="81" t="s">
        <v>4</v>
      </c>
      <c r="D2313" s="81" t="s">
        <v>2928</v>
      </c>
      <c r="E2313" s="96" t="s">
        <v>2929</v>
      </c>
    </row>
    <row r="2314" spans="1:5" ht="33" customHeight="1" x14ac:dyDescent="0.25">
      <c r="A2314" s="210">
        <v>592</v>
      </c>
      <c r="B2314" s="213" t="s">
        <v>2930</v>
      </c>
      <c r="C2314" s="81" t="s">
        <v>1</v>
      </c>
      <c r="D2314" s="91" t="s">
        <v>2931</v>
      </c>
      <c r="E2314" s="82" t="s">
        <v>2932</v>
      </c>
    </row>
    <row r="2315" spans="1:5" ht="27.6" customHeight="1" x14ac:dyDescent="0.25">
      <c r="A2315" s="212"/>
      <c r="B2315" s="214"/>
      <c r="C2315" s="98" t="s">
        <v>4</v>
      </c>
      <c r="D2315" s="91" t="s">
        <v>2933</v>
      </c>
      <c r="E2315" s="82" t="s">
        <v>2934</v>
      </c>
    </row>
    <row r="2316" spans="1:5" x14ac:dyDescent="0.25">
      <c r="A2316" s="213">
        <v>593</v>
      </c>
      <c r="B2316" s="213" t="s">
        <v>2935</v>
      </c>
      <c r="C2316" s="242" t="s">
        <v>1</v>
      </c>
      <c r="D2316" s="231" t="s">
        <v>2936</v>
      </c>
      <c r="E2316" s="218" t="s">
        <v>2937</v>
      </c>
    </row>
    <row r="2317" spans="1:5" ht="1.9" customHeight="1" x14ac:dyDescent="0.25">
      <c r="A2317" s="219"/>
      <c r="B2317" s="219"/>
      <c r="C2317" s="242"/>
      <c r="D2317" s="231"/>
      <c r="E2317" s="218"/>
    </row>
    <row r="2318" spans="1:5" hidden="1" x14ac:dyDescent="0.25">
      <c r="A2318" s="219"/>
      <c r="B2318" s="219"/>
      <c r="C2318" s="242"/>
      <c r="D2318" s="231"/>
      <c r="E2318" s="218"/>
    </row>
    <row r="2319" spans="1:5" x14ac:dyDescent="0.25">
      <c r="A2319" s="219"/>
      <c r="B2319" s="219"/>
      <c r="C2319" s="99" t="s">
        <v>3</v>
      </c>
      <c r="D2319" s="91" t="s">
        <v>2938</v>
      </c>
      <c r="E2319" s="82" t="s">
        <v>2939</v>
      </c>
    </row>
    <row r="2320" spans="1:5" x14ac:dyDescent="0.25">
      <c r="A2320" s="219"/>
      <c r="B2320" s="219"/>
      <c r="C2320" s="67" t="s">
        <v>3</v>
      </c>
      <c r="D2320" s="83" t="s">
        <v>2940</v>
      </c>
      <c r="E2320" s="84" t="s">
        <v>2941</v>
      </c>
    </row>
    <row r="2321" spans="1:5" x14ac:dyDescent="0.25">
      <c r="A2321" s="219"/>
      <c r="B2321" s="219"/>
      <c r="C2321" s="67" t="s">
        <v>3</v>
      </c>
      <c r="D2321" s="83" t="s">
        <v>2942</v>
      </c>
      <c r="E2321" s="84" t="s">
        <v>2943</v>
      </c>
    </row>
    <row r="2322" spans="1:5" x14ac:dyDescent="0.25">
      <c r="A2322" s="219"/>
      <c r="B2322" s="219"/>
      <c r="C2322" s="67" t="s">
        <v>3</v>
      </c>
      <c r="D2322" s="83" t="s">
        <v>2944</v>
      </c>
      <c r="E2322" s="84" t="s">
        <v>2945</v>
      </c>
    </row>
    <row r="2323" spans="1:5" x14ac:dyDescent="0.25">
      <c r="A2323" s="219"/>
      <c r="B2323" s="219"/>
      <c r="C2323" s="67" t="s">
        <v>3</v>
      </c>
      <c r="D2323" s="83" t="s">
        <v>2946</v>
      </c>
      <c r="E2323" s="84" t="s">
        <v>2947</v>
      </c>
    </row>
    <row r="2324" spans="1:5" x14ac:dyDescent="0.25">
      <c r="A2324" s="219"/>
      <c r="B2324" s="219"/>
      <c r="C2324" s="67" t="s">
        <v>3</v>
      </c>
      <c r="D2324" s="83" t="s">
        <v>2948</v>
      </c>
      <c r="E2324" s="84" t="s">
        <v>2949</v>
      </c>
    </row>
    <row r="2325" spans="1:5" x14ac:dyDescent="0.25">
      <c r="A2325" s="219"/>
      <c r="B2325" s="219"/>
      <c r="C2325" s="67" t="s">
        <v>3</v>
      </c>
      <c r="D2325" s="83" t="s">
        <v>2950</v>
      </c>
      <c r="E2325" s="84" t="s">
        <v>2951</v>
      </c>
    </row>
    <row r="2326" spans="1:5" x14ac:dyDescent="0.25">
      <c r="A2326" s="219"/>
      <c r="B2326" s="219"/>
      <c r="C2326" s="99" t="s">
        <v>3</v>
      </c>
      <c r="D2326" s="90" t="s">
        <v>2952</v>
      </c>
      <c r="E2326" s="96" t="s">
        <v>2953</v>
      </c>
    </row>
    <row r="2327" spans="1:5" x14ac:dyDescent="0.25">
      <c r="A2327" s="219"/>
      <c r="B2327" s="219"/>
      <c r="C2327" s="233" t="s">
        <v>4</v>
      </c>
      <c r="D2327" s="233" t="s">
        <v>2954</v>
      </c>
      <c r="E2327" s="240" t="s">
        <v>2955</v>
      </c>
    </row>
    <row r="2328" spans="1:5" ht="0.6" customHeight="1" x14ac:dyDescent="0.25">
      <c r="A2328" s="214"/>
      <c r="B2328" s="214"/>
      <c r="C2328" s="243"/>
      <c r="D2328" s="243"/>
      <c r="E2328" s="241"/>
    </row>
    <row r="2329" spans="1:5" x14ac:dyDescent="0.25">
      <c r="A2329" s="210">
        <v>594</v>
      </c>
      <c r="B2329" s="213" t="s">
        <v>2956</v>
      </c>
      <c r="C2329" s="90" t="s">
        <v>1</v>
      </c>
      <c r="D2329" s="91" t="s">
        <v>2957</v>
      </c>
      <c r="E2329" s="82" t="s">
        <v>2958</v>
      </c>
    </row>
    <row r="2330" spans="1:5" x14ac:dyDescent="0.25">
      <c r="A2330" s="211"/>
      <c r="B2330" s="219"/>
      <c r="C2330" s="90" t="s">
        <v>5</v>
      </c>
      <c r="D2330" s="91" t="s">
        <v>2959</v>
      </c>
      <c r="E2330" s="82" t="s">
        <v>2960</v>
      </c>
    </row>
    <row r="2331" spans="1:5" x14ac:dyDescent="0.25">
      <c r="A2331" s="211"/>
      <c r="B2331" s="219"/>
      <c r="C2331" s="100" t="s">
        <v>3</v>
      </c>
      <c r="D2331" s="101" t="s">
        <v>2961</v>
      </c>
      <c r="E2331" s="95" t="s">
        <v>2962</v>
      </c>
    </row>
    <row r="2332" spans="1:5" x14ac:dyDescent="0.25">
      <c r="A2332" s="211"/>
      <c r="B2332" s="219"/>
      <c r="C2332" s="233" t="s">
        <v>4</v>
      </c>
      <c r="D2332" s="249" t="s">
        <v>2963</v>
      </c>
      <c r="E2332" s="215" t="s">
        <v>2964</v>
      </c>
    </row>
    <row r="2333" spans="1:5" ht="2.4500000000000002" customHeight="1" x14ac:dyDescent="0.25">
      <c r="A2333" s="211"/>
      <c r="B2333" s="219"/>
      <c r="C2333" s="248"/>
      <c r="D2333" s="250"/>
      <c r="E2333" s="220"/>
    </row>
    <row r="2334" spans="1:5" hidden="1" x14ac:dyDescent="0.25">
      <c r="A2334" s="211"/>
      <c r="B2334" s="219"/>
      <c r="C2334" s="248"/>
      <c r="D2334" s="250"/>
      <c r="E2334" s="220"/>
    </row>
    <row r="2335" spans="1:5" hidden="1" x14ac:dyDescent="0.25">
      <c r="A2335" s="212"/>
      <c r="B2335" s="214"/>
      <c r="C2335" s="243"/>
      <c r="D2335" s="251"/>
      <c r="E2335" s="216"/>
    </row>
    <row r="2336" spans="1:5" ht="31.15" customHeight="1" x14ac:dyDescent="0.25">
      <c r="A2336" s="247">
        <v>595</v>
      </c>
      <c r="B2336" s="156" t="s">
        <v>2965</v>
      </c>
      <c r="C2336" s="85" t="s">
        <v>1</v>
      </c>
      <c r="D2336" s="85" t="s">
        <v>2966</v>
      </c>
      <c r="E2336" s="102" t="s">
        <v>2967</v>
      </c>
    </row>
    <row r="2337" spans="1:5" x14ac:dyDescent="0.25">
      <c r="A2337" s="238"/>
      <c r="B2337" s="157"/>
      <c r="C2337" s="221" t="s">
        <v>3</v>
      </c>
      <c r="D2337" s="177" t="s">
        <v>2968</v>
      </c>
      <c r="E2337" s="234" t="s">
        <v>2969</v>
      </c>
    </row>
    <row r="2338" spans="1:5" ht="15" customHeight="1" x14ac:dyDescent="0.25">
      <c r="A2338" s="239"/>
      <c r="B2338" s="158"/>
      <c r="C2338" s="223"/>
      <c r="D2338" s="179"/>
      <c r="E2338" s="236"/>
    </row>
    <row r="2339" spans="1:5" x14ac:dyDescent="0.25">
      <c r="A2339" s="210">
        <v>596</v>
      </c>
      <c r="B2339" s="213" t="s">
        <v>2970</v>
      </c>
      <c r="C2339" s="213" t="s">
        <v>1</v>
      </c>
      <c r="D2339" s="213" t="s">
        <v>2971</v>
      </c>
      <c r="E2339" s="227" t="s">
        <v>2972</v>
      </c>
    </row>
    <row r="2340" spans="1:5" x14ac:dyDescent="0.25">
      <c r="A2340" s="211"/>
      <c r="B2340" s="219"/>
      <c r="C2340" s="214"/>
      <c r="D2340" s="214"/>
      <c r="E2340" s="228"/>
    </row>
    <row r="2341" spans="1:5" x14ac:dyDescent="0.25">
      <c r="A2341" s="211"/>
      <c r="B2341" s="219"/>
      <c r="C2341" s="89" t="s">
        <v>3</v>
      </c>
      <c r="D2341" s="89" t="s">
        <v>2973</v>
      </c>
      <c r="E2341" s="103" t="s">
        <v>2974</v>
      </c>
    </row>
    <row r="2342" spans="1:5" ht="31.5" x14ac:dyDescent="0.25">
      <c r="A2342" s="212"/>
      <c r="B2342" s="214"/>
      <c r="C2342" s="89" t="s">
        <v>2975</v>
      </c>
      <c r="D2342" s="89" t="s">
        <v>2976</v>
      </c>
      <c r="E2342" s="103" t="s">
        <v>2977</v>
      </c>
    </row>
    <row r="2343" spans="1:5" x14ac:dyDescent="0.25">
      <c r="A2343" s="247">
        <v>597</v>
      </c>
      <c r="B2343" s="156" t="s">
        <v>3041</v>
      </c>
      <c r="C2343" s="104" t="s">
        <v>1</v>
      </c>
      <c r="D2343" s="85" t="s">
        <v>2978</v>
      </c>
      <c r="E2343" s="102" t="s">
        <v>2979</v>
      </c>
    </row>
    <row r="2344" spans="1:5" ht="31.5" x14ac:dyDescent="0.25">
      <c r="A2344" s="238"/>
      <c r="B2344" s="157"/>
      <c r="C2344" s="104" t="s">
        <v>2529</v>
      </c>
      <c r="D2344" s="85" t="s">
        <v>2980</v>
      </c>
      <c r="E2344" s="102" t="s">
        <v>2981</v>
      </c>
    </row>
    <row r="2345" spans="1:5" x14ac:dyDescent="0.25">
      <c r="A2345" s="238"/>
      <c r="B2345" s="157"/>
      <c r="C2345" s="104" t="s">
        <v>3</v>
      </c>
      <c r="D2345" s="85" t="s">
        <v>2982</v>
      </c>
      <c r="E2345" s="102" t="s">
        <v>2983</v>
      </c>
    </row>
    <row r="2346" spans="1:5" x14ac:dyDescent="0.25">
      <c r="A2346" s="239"/>
      <c r="B2346" s="158"/>
      <c r="C2346" s="104" t="s">
        <v>4</v>
      </c>
      <c r="D2346" s="85" t="s">
        <v>2984</v>
      </c>
      <c r="E2346" s="102" t="s">
        <v>2985</v>
      </c>
    </row>
    <row r="2347" spans="1:5" x14ac:dyDescent="0.25">
      <c r="A2347" s="247">
        <v>598</v>
      </c>
      <c r="B2347" s="156" t="s">
        <v>2986</v>
      </c>
      <c r="C2347" s="104" t="s">
        <v>1</v>
      </c>
      <c r="D2347" s="85" t="s">
        <v>2987</v>
      </c>
      <c r="E2347" s="102" t="s">
        <v>2988</v>
      </c>
    </row>
    <row r="2348" spans="1:5" x14ac:dyDescent="0.25">
      <c r="A2348" s="238"/>
      <c r="B2348" s="157"/>
      <c r="C2348" s="104" t="s">
        <v>3</v>
      </c>
      <c r="D2348" s="85" t="s">
        <v>2989</v>
      </c>
      <c r="E2348" s="102" t="s">
        <v>2990</v>
      </c>
    </row>
    <row r="2349" spans="1:5" x14ac:dyDescent="0.25">
      <c r="A2349" s="238"/>
      <c r="B2349" s="157"/>
      <c r="C2349" s="104" t="s">
        <v>3</v>
      </c>
      <c r="D2349" s="85" t="s">
        <v>2991</v>
      </c>
      <c r="E2349" s="102" t="s">
        <v>2992</v>
      </c>
    </row>
    <row r="2350" spans="1:5" x14ac:dyDescent="0.25">
      <c r="A2350" s="239"/>
      <c r="B2350" s="158"/>
      <c r="C2350" s="104" t="s">
        <v>3</v>
      </c>
      <c r="D2350" s="85" t="s">
        <v>2993</v>
      </c>
      <c r="E2350" s="102" t="s">
        <v>2994</v>
      </c>
    </row>
    <row r="2351" spans="1:5" x14ac:dyDescent="0.25">
      <c r="A2351" s="247">
        <v>599</v>
      </c>
      <c r="B2351" s="156" t="s">
        <v>2995</v>
      </c>
      <c r="C2351" s="104" t="s">
        <v>1</v>
      </c>
      <c r="D2351" s="85" t="s">
        <v>2996</v>
      </c>
      <c r="E2351" s="102" t="s">
        <v>2997</v>
      </c>
    </row>
    <row r="2352" spans="1:5" x14ac:dyDescent="0.25">
      <c r="A2352" s="238"/>
      <c r="B2352" s="157"/>
      <c r="C2352" s="104" t="s">
        <v>3</v>
      </c>
      <c r="D2352" s="85" t="s">
        <v>2998</v>
      </c>
      <c r="E2352" s="102" t="s">
        <v>2999</v>
      </c>
    </row>
    <row r="2353" spans="1:5" x14ac:dyDescent="0.25">
      <c r="A2353" s="238"/>
      <c r="B2353" s="157"/>
      <c r="C2353" s="104" t="s">
        <v>3</v>
      </c>
      <c r="D2353" s="85" t="s">
        <v>3000</v>
      </c>
      <c r="E2353" s="102" t="s">
        <v>3001</v>
      </c>
    </row>
    <row r="2354" spans="1:5" x14ac:dyDescent="0.25">
      <c r="A2354" s="239"/>
      <c r="B2354" s="158"/>
      <c r="C2354" s="104" t="s">
        <v>3</v>
      </c>
      <c r="D2354" s="85" t="s">
        <v>3002</v>
      </c>
      <c r="E2354" s="102" t="s">
        <v>3003</v>
      </c>
    </row>
    <row r="2355" spans="1:5" x14ac:dyDescent="0.25">
      <c r="A2355" s="247">
        <v>600</v>
      </c>
      <c r="B2355" s="156" t="s">
        <v>3004</v>
      </c>
      <c r="C2355" s="104" t="s">
        <v>1</v>
      </c>
      <c r="D2355" s="85" t="s">
        <v>3005</v>
      </c>
      <c r="E2355" s="102" t="s">
        <v>3006</v>
      </c>
    </row>
    <row r="2356" spans="1:5" x14ac:dyDescent="0.25">
      <c r="A2356" s="238"/>
      <c r="B2356" s="157"/>
      <c r="C2356" s="104" t="s">
        <v>3</v>
      </c>
      <c r="D2356" s="85" t="s">
        <v>3007</v>
      </c>
      <c r="E2356" s="102" t="s">
        <v>3008</v>
      </c>
    </row>
    <row r="2357" spans="1:5" x14ac:dyDescent="0.25">
      <c r="A2357" s="239"/>
      <c r="B2357" s="158"/>
      <c r="C2357" s="104" t="s">
        <v>4</v>
      </c>
      <c r="D2357" s="85" t="s">
        <v>3009</v>
      </c>
      <c r="E2357" s="102" t="s">
        <v>3010</v>
      </c>
    </row>
    <row r="2358" spans="1:5" x14ac:dyDescent="0.25">
      <c r="A2358" s="247">
        <v>601</v>
      </c>
      <c r="B2358" s="156" t="s">
        <v>3011</v>
      </c>
      <c r="C2358" s="104" t="s">
        <v>1</v>
      </c>
      <c r="D2358" s="85" t="s">
        <v>3012</v>
      </c>
      <c r="E2358" s="105" t="s">
        <v>3013</v>
      </c>
    </row>
    <row r="2359" spans="1:5" x14ac:dyDescent="0.25">
      <c r="A2359" s="238"/>
      <c r="B2359" s="157"/>
      <c r="C2359" s="104" t="s">
        <v>3</v>
      </c>
      <c r="D2359" s="85" t="s">
        <v>3014</v>
      </c>
      <c r="E2359" s="102" t="s">
        <v>3015</v>
      </c>
    </row>
    <row r="2360" spans="1:5" x14ac:dyDescent="0.25">
      <c r="A2360" s="238"/>
      <c r="B2360" s="157"/>
      <c r="C2360" s="104" t="s">
        <v>3</v>
      </c>
      <c r="D2360" s="85" t="s">
        <v>3016</v>
      </c>
      <c r="E2360" s="102" t="s">
        <v>3017</v>
      </c>
    </row>
    <row r="2361" spans="1:5" x14ac:dyDescent="0.25">
      <c r="A2361" s="239"/>
      <c r="B2361" s="158"/>
      <c r="C2361" s="104" t="s">
        <v>4</v>
      </c>
      <c r="D2361" s="85" t="s">
        <v>3018</v>
      </c>
      <c r="E2361" s="102" t="s">
        <v>3019</v>
      </c>
    </row>
    <row r="2362" spans="1:5" x14ac:dyDescent="0.25">
      <c r="A2362" s="247">
        <v>602</v>
      </c>
      <c r="B2362" s="156" t="s">
        <v>3020</v>
      </c>
      <c r="C2362" s="104" t="s">
        <v>1</v>
      </c>
      <c r="D2362" s="104" t="s">
        <v>3021</v>
      </c>
      <c r="E2362" s="105" t="s">
        <v>3022</v>
      </c>
    </row>
    <row r="2363" spans="1:5" x14ac:dyDescent="0.25">
      <c r="A2363" s="238"/>
      <c r="B2363" s="157"/>
      <c r="C2363" s="104" t="s">
        <v>3</v>
      </c>
      <c r="D2363" s="104" t="s">
        <v>3023</v>
      </c>
      <c r="E2363" s="105" t="s">
        <v>3024</v>
      </c>
    </row>
    <row r="2364" spans="1:5" x14ac:dyDescent="0.25">
      <c r="A2364" s="238"/>
      <c r="B2364" s="157"/>
      <c r="C2364" s="104" t="s">
        <v>3</v>
      </c>
      <c r="D2364" s="104" t="s">
        <v>3025</v>
      </c>
      <c r="E2364" s="105" t="s">
        <v>3026</v>
      </c>
    </row>
    <row r="2365" spans="1:5" x14ac:dyDescent="0.25">
      <c r="A2365" s="239"/>
      <c r="B2365" s="158"/>
      <c r="C2365" s="104" t="s">
        <v>4</v>
      </c>
      <c r="D2365" s="104" t="s">
        <v>3027</v>
      </c>
      <c r="E2365" s="105" t="s">
        <v>3028</v>
      </c>
    </row>
    <row r="2366" spans="1:5" x14ac:dyDescent="0.25">
      <c r="A2366" s="255">
        <v>603</v>
      </c>
      <c r="B2366" s="255" t="s">
        <v>3029</v>
      </c>
      <c r="C2366" s="106" t="s">
        <v>1</v>
      </c>
      <c r="D2366" s="106" t="s">
        <v>3030</v>
      </c>
      <c r="E2366" s="107">
        <v>103656.18</v>
      </c>
    </row>
    <row r="2367" spans="1:5" x14ac:dyDescent="0.25">
      <c r="A2367" s="255"/>
      <c r="B2367" s="255"/>
      <c r="C2367" s="106" t="s">
        <v>3</v>
      </c>
      <c r="D2367" s="106" t="s">
        <v>3031</v>
      </c>
      <c r="E2367" s="107">
        <v>88642.93</v>
      </c>
    </row>
    <row r="2368" spans="1:5" x14ac:dyDescent="0.25">
      <c r="A2368" s="255"/>
      <c r="B2368" s="255"/>
      <c r="C2368" s="106" t="s">
        <v>4</v>
      </c>
      <c r="D2368" s="106" t="s">
        <v>3032</v>
      </c>
      <c r="E2368" s="107">
        <v>85952.51</v>
      </c>
    </row>
    <row r="2369" spans="1:5" x14ac:dyDescent="0.25">
      <c r="A2369" s="252">
        <v>604</v>
      </c>
      <c r="B2369" s="252" t="s">
        <v>3033</v>
      </c>
      <c r="C2369" s="108" t="s">
        <v>1</v>
      </c>
      <c r="D2369" s="108" t="s">
        <v>3034</v>
      </c>
      <c r="E2369" s="109">
        <v>106445</v>
      </c>
    </row>
    <row r="2370" spans="1:5" ht="31.5" x14ac:dyDescent="0.25">
      <c r="A2370" s="252"/>
      <c r="B2370" s="252"/>
      <c r="C2370" s="108" t="s">
        <v>2529</v>
      </c>
      <c r="D2370" s="108" t="s">
        <v>3035</v>
      </c>
      <c r="E2370" s="109">
        <v>134184</v>
      </c>
    </row>
    <row r="2371" spans="1:5" x14ac:dyDescent="0.25">
      <c r="A2371" s="252"/>
      <c r="B2371" s="252"/>
      <c r="C2371" s="108" t="s">
        <v>5</v>
      </c>
      <c r="D2371" s="108" t="s">
        <v>3036</v>
      </c>
      <c r="E2371" s="109">
        <v>111484</v>
      </c>
    </row>
    <row r="2372" spans="1:5" x14ac:dyDescent="0.25">
      <c r="A2372" s="252"/>
      <c r="B2372" s="252"/>
      <c r="C2372" s="108" t="s">
        <v>3</v>
      </c>
      <c r="D2372" s="108" t="s">
        <v>3037</v>
      </c>
      <c r="E2372" s="109">
        <v>86489</v>
      </c>
    </row>
    <row r="2373" spans="1:5" ht="47.25" x14ac:dyDescent="0.25">
      <c r="A2373" s="252"/>
      <c r="B2373" s="252"/>
      <c r="C2373" s="108" t="s">
        <v>3038</v>
      </c>
      <c r="D2373" s="108" t="s">
        <v>3039</v>
      </c>
      <c r="E2373" s="109">
        <v>108167</v>
      </c>
    </row>
    <row r="2374" spans="1:5" x14ac:dyDescent="0.25">
      <c r="A2374" s="252"/>
      <c r="B2374" s="252"/>
      <c r="C2374" s="108" t="s">
        <v>4</v>
      </c>
      <c r="D2374" s="108" t="s">
        <v>1273</v>
      </c>
      <c r="E2374" s="109">
        <v>110891</v>
      </c>
    </row>
    <row r="2375" spans="1:5" x14ac:dyDescent="0.25">
      <c r="A2375" s="156">
        <v>605</v>
      </c>
      <c r="B2375" s="156" t="s">
        <v>3040</v>
      </c>
      <c r="C2375" s="156" t="s">
        <v>2529</v>
      </c>
      <c r="D2375" s="156" t="s">
        <v>2899</v>
      </c>
      <c r="E2375" s="253">
        <v>130660.35</v>
      </c>
    </row>
    <row r="2376" spans="1:5" x14ac:dyDescent="0.25">
      <c r="A2376" s="157"/>
      <c r="B2376" s="157"/>
      <c r="C2376" s="158"/>
      <c r="D2376" s="158"/>
      <c r="E2376" s="254"/>
    </row>
    <row r="2377" spans="1:5" ht="31.5" x14ac:dyDescent="0.25">
      <c r="A2377" s="157"/>
      <c r="B2377" s="157"/>
      <c r="C2377" s="7" t="s">
        <v>2896</v>
      </c>
      <c r="D2377" s="7" t="s">
        <v>2901</v>
      </c>
      <c r="E2377" s="110">
        <v>57773.22</v>
      </c>
    </row>
    <row r="2378" spans="1:5" x14ac:dyDescent="0.25">
      <c r="A2378" s="158"/>
      <c r="B2378" s="158"/>
      <c r="C2378" s="85" t="s">
        <v>4</v>
      </c>
      <c r="D2378" s="85" t="s">
        <v>2901</v>
      </c>
      <c r="E2378" s="111">
        <v>100682.55</v>
      </c>
    </row>
  </sheetData>
  <mergeCells count="1119">
    <mergeCell ref="A2369:A2374"/>
    <mergeCell ref="B2369:B2374"/>
    <mergeCell ref="A2375:A2378"/>
    <mergeCell ref="B2375:B2378"/>
    <mergeCell ref="C2375:C2376"/>
    <mergeCell ref="D2375:D2376"/>
    <mergeCell ref="E2375:E2376"/>
    <mergeCell ref="A2351:A2354"/>
    <mergeCell ref="B2351:B2354"/>
    <mergeCell ref="A2355:A2357"/>
    <mergeCell ref="B2355:B2357"/>
    <mergeCell ref="A2358:A2361"/>
    <mergeCell ref="B2358:B2361"/>
    <mergeCell ref="A2362:A2365"/>
    <mergeCell ref="B2362:B2365"/>
    <mergeCell ref="A2366:A2368"/>
    <mergeCell ref="B2366:B2368"/>
    <mergeCell ref="A2339:A2342"/>
    <mergeCell ref="B2339:B2342"/>
    <mergeCell ref="C2339:C2340"/>
    <mergeCell ref="D2339:D2340"/>
    <mergeCell ref="E2339:E2340"/>
    <mergeCell ref="A2343:A2346"/>
    <mergeCell ref="B2343:B2346"/>
    <mergeCell ref="A2347:A2350"/>
    <mergeCell ref="B2347:B2350"/>
    <mergeCell ref="A2329:A2335"/>
    <mergeCell ref="B2329:B2335"/>
    <mergeCell ref="C2332:C2335"/>
    <mergeCell ref="D2332:D2335"/>
    <mergeCell ref="E2332:E2335"/>
    <mergeCell ref="A2336:A2338"/>
    <mergeCell ref="B2336:B2338"/>
    <mergeCell ref="C2337:C2338"/>
    <mergeCell ref="D2337:D2338"/>
    <mergeCell ref="E2337:E2338"/>
    <mergeCell ref="A2306:A2313"/>
    <mergeCell ref="B2306:B2313"/>
    <mergeCell ref="A2314:A2315"/>
    <mergeCell ref="B2314:B2315"/>
    <mergeCell ref="A2316:A2328"/>
    <mergeCell ref="B2316:B2328"/>
    <mergeCell ref="C2316:C2318"/>
    <mergeCell ref="D2316:D2318"/>
    <mergeCell ref="E2316:E2318"/>
    <mergeCell ref="C2327:C2328"/>
    <mergeCell ref="D2327:D2328"/>
    <mergeCell ref="E2327:E2328"/>
    <mergeCell ref="A2295:A2298"/>
    <mergeCell ref="B2295:B2298"/>
    <mergeCell ref="C2295:C2296"/>
    <mergeCell ref="D2295:D2296"/>
    <mergeCell ref="E2295:E2296"/>
    <mergeCell ref="A2299:A2305"/>
    <mergeCell ref="B2299:B2305"/>
    <mergeCell ref="C2299:C2305"/>
    <mergeCell ref="D2299:D2305"/>
    <mergeCell ref="E2299:E2305"/>
    <mergeCell ref="A2281:A2286"/>
    <mergeCell ref="B2281:B2286"/>
    <mergeCell ref="C2281:C2282"/>
    <mergeCell ref="D2281:D2282"/>
    <mergeCell ref="E2281:E2282"/>
    <mergeCell ref="A2287:A2294"/>
    <mergeCell ref="B2287:B2294"/>
    <mergeCell ref="C2289:C2291"/>
    <mergeCell ref="D2289:D2291"/>
    <mergeCell ref="E2289:E2291"/>
    <mergeCell ref="C2292:C2294"/>
    <mergeCell ref="D2292:D2294"/>
    <mergeCell ref="E2292:E2294"/>
    <mergeCell ref="A2269:A2273"/>
    <mergeCell ref="B2269:B2273"/>
    <mergeCell ref="C2269:C2270"/>
    <mergeCell ref="D2269:D2270"/>
    <mergeCell ref="E2269:E2270"/>
    <mergeCell ref="A2274:A2280"/>
    <mergeCell ref="B2274:B2280"/>
    <mergeCell ref="C2274:C2275"/>
    <mergeCell ref="D2274:D2275"/>
    <mergeCell ref="E2274:E2275"/>
    <mergeCell ref="C2277:C2278"/>
    <mergeCell ref="D2277:D2278"/>
    <mergeCell ref="E2277:E2278"/>
    <mergeCell ref="C2279:C2280"/>
    <mergeCell ref="D2279:D2280"/>
    <mergeCell ref="E2279:E2280"/>
    <mergeCell ref="A2243:A2261"/>
    <mergeCell ref="B2243:B2261"/>
    <mergeCell ref="C2243:C2254"/>
    <mergeCell ref="D2243:D2254"/>
    <mergeCell ref="E2243:E2254"/>
    <mergeCell ref="C2255:C2256"/>
    <mergeCell ref="D2255:D2256"/>
    <mergeCell ref="E2255:E2256"/>
    <mergeCell ref="A2262:A2268"/>
    <mergeCell ref="B2262:B2268"/>
    <mergeCell ref="C2262:C2265"/>
    <mergeCell ref="D2262:D2265"/>
    <mergeCell ref="E2262:E2265"/>
    <mergeCell ref="C2266:C2268"/>
    <mergeCell ref="D2266:D2268"/>
    <mergeCell ref="E2266:E2268"/>
    <mergeCell ref="A2233:A2238"/>
    <mergeCell ref="B2233:B2238"/>
    <mergeCell ref="C2233:C2234"/>
    <mergeCell ref="D2233:D2234"/>
    <mergeCell ref="E2233:E2234"/>
    <mergeCell ref="C2237:C2238"/>
    <mergeCell ref="D2237:D2238"/>
    <mergeCell ref="E2237:E2238"/>
    <mergeCell ref="A2239:A2242"/>
    <mergeCell ref="B2239:B2242"/>
    <mergeCell ref="A2222:A2225"/>
    <mergeCell ref="B2222:B2225"/>
    <mergeCell ref="C2222:C2223"/>
    <mergeCell ref="D2222:D2223"/>
    <mergeCell ref="E2222:E2223"/>
    <mergeCell ref="A2226:A2229"/>
    <mergeCell ref="B2226:B2229"/>
    <mergeCell ref="A2230:A2232"/>
    <mergeCell ref="B2230:B2232"/>
    <mergeCell ref="C2230:C2231"/>
    <mergeCell ref="D2230:D2231"/>
    <mergeCell ref="E2230:E2231"/>
    <mergeCell ref="A2212:A2217"/>
    <mergeCell ref="B2212:B2217"/>
    <mergeCell ref="C2212:C2213"/>
    <mergeCell ref="D2212:D2213"/>
    <mergeCell ref="E2212:E2213"/>
    <mergeCell ref="C2214:C2216"/>
    <mergeCell ref="D2214:D2216"/>
    <mergeCell ref="E2214:E2216"/>
    <mergeCell ref="A2218:A2221"/>
    <mergeCell ref="B2218:B2221"/>
    <mergeCell ref="C2218:C2220"/>
    <mergeCell ref="D2218:D2220"/>
    <mergeCell ref="E2218:E2220"/>
    <mergeCell ref="A2194:A2202"/>
    <mergeCell ref="B2194:B2202"/>
    <mergeCell ref="C2194:C2196"/>
    <mergeCell ref="D2194:D2196"/>
    <mergeCell ref="E2194:E2196"/>
    <mergeCell ref="C2201:C2202"/>
    <mergeCell ref="D2201:D2202"/>
    <mergeCell ref="E2201:E2202"/>
    <mergeCell ref="A2203:A2211"/>
    <mergeCell ref="B2203:B2211"/>
    <mergeCell ref="C2203:C2204"/>
    <mergeCell ref="D2203:D2204"/>
    <mergeCell ref="E2203:E2204"/>
    <mergeCell ref="C2209:C2211"/>
    <mergeCell ref="D2209:D2211"/>
    <mergeCell ref="E2209:E2211"/>
    <mergeCell ref="D2183:D2186"/>
    <mergeCell ref="E2183:E2186"/>
    <mergeCell ref="C2189:C2190"/>
    <mergeCell ref="D2189:D2190"/>
    <mergeCell ref="E2189:E2190"/>
    <mergeCell ref="A2191:A2193"/>
    <mergeCell ref="B2191:B2193"/>
    <mergeCell ref="C2191:C2192"/>
    <mergeCell ref="D2191:D2192"/>
    <mergeCell ref="E2191:E2192"/>
    <mergeCell ref="A2174:A2176"/>
    <mergeCell ref="B2174:B2176"/>
    <mergeCell ref="A2177:A2179"/>
    <mergeCell ref="B2177:B2179"/>
    <mergeCell ref="A2180:A2182"/>
    <mergeCell ref="B2180:B2182"/>
    <mergeCell ref="A2183:A2190"/>
    <mergeCell ref="B2183:B2190"/>
    <mergeCell ref="C2183:C2186"/>
    <mergeCell ref="A2159:A2163"/>
    <mergeCell ref="B2159:B2163"/>
    <mergeCell ref="C2159:C2160"/>
    <mergeCell ref="D2159:D2160"/>
    <mergeCell ref="E2159:E2160"/>
    <mergeCell ref="A2164:A2173"/>
    <mergeCell ref="B2164:B2173"/>
    <mergeCell ref="C2166:C2169"/>
    <mergeCell ref="D2166:D2169"/>
    <mergeCell ref="E2166:E2169"/>
    <mergeCell ref="C2170:C2173"/>
    <mergeCell ref="D2170:D2173"/>
    <mergeCell ref="E2170:E2173"/>
    <mergeCell ref="A2138:A2152"/>
    <mergeCell ref="B2138:B2152"/>
    <mergeCell ref="C2138:C2150"/>
    <mergeCell ref="D2138:D2150"/>
    <mergeCell ref="E2138:E2150"/>
    <mergeCell ref="A2153:A2158"/>
    <mergeCell ref="B2153:B2158"/>
    <mergeCell ref="C2153:C2154"/>
    <mergeCell ref="D2153:D2154"/>
    <mergeCell ref="E2153:E2154"/>
    <mergeCell ref="C2155:C2156"/>
    <mergeCell ref="D2155:D2156"/>
    <mergeCell ref="E2155:E2156"/>
    <mergeCell ref="C2157:C2158"/>
    <mergeCell ref="D2157:D2158"/>
    <mergeCell ref="E2157:E2158"/>
    <mergeCell ref="A2124:A2126"/>
    <mergeCell ref="B2124:B2126"/>
    <mergeCell ref="C2124:C2126"/>
    <mergeCell ref="D2124:D2126"/>
    <mergeCell ref="E2124:E2126"/>
    <mergeCell ref="A2127:A2137"/>
    <mergeCell ref="B2127:B2137"/>
    <mergeCell ref="C2128:C2130"/>
    <mergeCell ref="D2128:D2130"/>
    <mergeCell ref="E2128:E2130"/>
    <mergeCell ref="C2131:C2133"/>
    <mergeCell ref="D2131:D2133"/>
    <mergeCell ref="E2131:E2133"/>
    <mergeCell ref="C2134:C2135"/>
    <mergeCell ref="D2134:D2135"/>
    <mergeCell ref="E2134:E2135"/>
    <mergeCell ref="A2110:A2123"/>
    <mergeCell ref="B2110:B2123"/>
    <mergeCell ref="C2110:C2111"/>
    <mergeCell ref="D2110:D2111"/>
    <mergeCell ref="E2110:E2111"/>
    <mergeCell ref="C2112:C2115"/>
    <mergeCell ref="D2112:D2115"/>
    <mergeCell ref="E2112:E2115"/>
    <mergeCell ref="C2116:C2119"/>
    <mergeCell ref="D2116:D2119"/>
    <mergeCell ref="E2116:E2119"/>
    <mergeCell ref="C2120:C2123"/>
    <mergeCell ref="D2120:D2123"/>
    <mergeCell ref="E2120:E2123"/>
    <mergeCell ref="A2080:A2084"/>
    <mergeCell ref="B2080:B2084"/>
    <mergeCell ref="A2085:A2088"/>
    <mergeCell ref="B2085:B2088"/>
    <mergeCell ref="A2089:A2094"/>
    <mergeCell ref="B2089:B2094"/>
    <mergeCell ref="A2095:A2104"/>
    <mergeCell ref="B2095:B2104"/>
    <mergeCell ref="A2105:A2109"/>
    <mergeCell ref="B2105:B2109"/>
    <mergeCell ref="A2060:A2062"/>
    <mergeCell ref="B2060:B2062"/>
    <mergeCell ref="A2063:A2065"/>
    <mergeCell ref="B2063:B2065"/>
    <mergeCell ref="A2068:A2071"/>
    <mergeCell ref="B2068:B2071"/>
    <mergeCell ref="A2072:A2075"/>
    <mergeCell ref="B2072:B2075"/>
    <mergeCell ref="A2076:A2079"/>
    <mergeCell ref="B2076:B2079"/>
    <mergeCell ref="A2043:A2045"/>
    <mergeCell ref="B2043:B2045"/>
    <mergeCell ref="A2046:A2049"/>
    <mergeCell ref="B2046:B2049"/>
    <mergeCell ref="A2050:A2052"/>
    <mergeCell ref="B2050:B2052"/>
    <mergeCell ref="A2053:A2055"/>
    <mergeCell ref="B2053:B2055"/>
    <mergeCell ref="A2056:A2059"/>
    <mergeCell ref="B2056:B2059"/>
    <mergeCell ref="A2013:A2016"/>
    <mergeCell ref="B2013:B2016"/>
    <mergeCell ref="A2017:A2022"/>
    <mergeCell ref="B2017:B2022"/>
    <mergeCell ref="A2023:A2028"/>
    <mergeCell ref="B2023:B2028"/>
    <mergeCell ref="A2029:A2037"/>
    <mergeCell ref="B2029:B2037"/>
    <mergeCell ref="A2038:A2042"/>
    <mergeCell ref="B2038:B2042"/>
    <mergeCell ref="A1997:A1999"/>
    <mergeCell ref="B1997:B1999"/>
    <mergeCell ref="A2000:A2003"/>
    <mergeCell ref="B2000:B2003"/>
    <mergeCell ref="A2004:A2006"/>
    <mergeCell ref="B2004:B2006"/>
    <mergeCell ref="A2007:A2008"/>
    <mergeCell ref="B2007:B2008"/>
    <mergeCell ref="A2009:A2011"/>
    <mergeCell ref="B2009:B2011"/>
    <mergeCell ref="A1981:A1984"/>
    <mergeCell ref="B1981:B1984"/>
    <mergeCell ref="A1985:A1987"/>
    <mergeCell ref="B1985:B1987"/>
    <mergeCell ref="A1988:A1990"/>
    <mergeCell ref="B1988:B1990"/>
    <mergeCell ref="A1991:A1993"/>
    <mergeCell ref="B1991:B1993"/>
    <mergeCell ref="A1994:A1996"/>
    <mergeCell ref="B1994:B1996"/>
    <mergeCell ref="A1962:A1964"/>
    <mergeCell ref="B1962:B1964"/>
    <mergeCell ref="A1967:A1969"/>
    <mergeCell ref="B1967:B1969"/>
    <mergeCell ref="A1970:A1972"/>
    <mergeCell ref="B1970:B1972"/>
    <mergeCell ref="A1973:A1977"/>
    <mergeCell ref="B1973:B1977"/>
    <mergeCell ref="A1978:A1980"/>
    <mergeCell ref="B1978:B1980"/>
    <mergeCell ref="A1943:A1945"/>
    <mergeCell ref="B1943:B1945"/>
    <mergeCell ref="A1946:A1948"/>
    <mergeCell ref="B1946:B1948"/>
    <mergeCell ref="A1951:A1953"/>
    <mergeCell ref="B1951:B1953"/>
    <mergeCell ref="A1954:A1955"/>
    <mergeCell ref="B1954:B1955"/>
    <mergeCell ref="A1957:A1961"/>
    <mergeCell ref="B1957:B1961"/>
    <mergeCell ref="A1927:A1929"/>
    <mergeCell ref="B1927:B1929"/>
    <mergeCell ref="A1930:A1932"/>
    <mergeCell ref="B1930:B1932"/>
    <mergeCell ref="A1933:A1935"/>
    <mergeCell ref="B1933:B1935"/>
    <mergeCell ref="A1936:A1938"/>
    <mergeCell ref="B1936:B1938"/>
    <mergeCell ref="A1939:A1941"/>
    <mergeCell ref="B1939:B1941"/>
    <mergeCell ref="A1909:A1913"/>
    <mergeCell ref="B1909:B1913"/>
    <mergeCell ref="A1914:A1917"/>
    <mergeCell ref="B1914:B1917"/>
    <mergeCell ref="A1918:A1920"/>
    <mergeCell ref="B1918:B1920"/>
    <mergeCell ref="A1921:A1923"/>
    <mergeCell ref="B1921:B1923"/>
    <mergeCell ref="A1924:A1926"/>
    <mergeCell ref="B1924:B1926"/>
    <mergeCell ref="A1873:A1879"/>
    <mergeCell ref="B1873:B1879"/>
    <mergeCell ref="A1880:A1887"/>
    <mergeCell ref="B1880:B1887"/>
    <mergeCell ref="A1888:A1893"/>
    <mergeCell ref="B1888:B1893"/>
    <mergeCell ref="A1894:A1899"/>
    <mergeCell ref="B1894:B1899"/>
    <mergeCell ref="A1900:A1908"/>
    <mergeCell ref="B1900:B1908"/>
    <mergeCell ref="A1832:A1842"/>
    <mergeCell ref="B1832:B1842"/>
    <mergeCell ref="A1843:A1850"/>
    <mergeCell ref="B1843:B1850"/>
    <mergeCell ref="A1851:A1858"/>
    <mergeCell ref="B1851:B1858"/>
    <mergeCell ref="A1859:A1866"/>
    <mergeCell ref="B1859:B1866"/>
    <mergeCell ref="A1867:A1872"/>
    <mergeCell ref="B1867:B1872"/>
    <mergeCell ref="A1802:A1808"/>
    <mergeCell ref="B1802:B1808"/>
    <mergeCell ref="A1809:A1812"/>
    <mergeCell ref="B1809:B1812"/>
    <mergeCell ref="A1813:A1820"/>
    <mergeCell ref="B1813:B1820"/>
    <mergeCell ref="A1821:A1826"/>
    <mergeCell ref="B1821:B1826"/>
    <mergeCell ref="A1827:A1831"/>
    <mergeCell ref="B1827:B1831"/>
    <mergeCell ref="A1780:A1783"/>
    <mergeCell ref="B1780:B1783"/>
    <mergeCell ref="A1785:A1789"/>
    <mergeCell ref="B1785:B1789"/>
    <mergeCell ref="A1790:A1793"/>
    <mergeCell ref="B1790:B1793"/>
    <mergeCell ref="A1794:A1795"/>
    <mergeCell ref="B1794:B1795"/>
    <mergeCell ref="A1796:A1801"/>
    <mergeCell ref="B1796:B1801"/>
    <mergeCell ref="A1763:A1765"/>
    <mergeCell ref="B1763:B1765"/>
    <mergeCell ref="A1767:A1769"/>
    <mergeCell ref="B1767:B1769"/>
    <mergeCell ref="A1770:A1772"/>
    <mergeCell ref="B1770:B1772"/>
    <mergeCell ref="A1773:A1775"/>
    <mergeCell ref="B1773:B1775"/>
    <mergeCell ref="A1777:A1779"/>
    <mergeCell ref="B1777:B1779"/>
    <mergeCell ref="A1745:A1746"/>
    <mergeCell ref="B1745:B1746"/>
    <mergeCell ref="A1747:A1749"/>
    <mergeCell ref="B1747:B1749"/>
    <mergeCell ref="A1751:A1754"/>
    <mergeCell ref="B1751:B1754"/>
    <mergeCell ref="A1756:A1758"/>
    <mergeCell ref="B1756:B1758"/>
    <mergeCell ref="A1759:A1762"/>
    <mergeCell ref="B1759:B1762"/>
    <mergeCell ref="A1725:A1727"/>
    <mergeCell ref="B1725:B1727"/>
    <mergeCell ref="A1729:A1731"/>
    <mergeCell ref="B1729:B1731"/>
    <mergeCell ref="A1732:A1738"/>
    <mergeCell ref="B1732:B1738"/>
    <mergeCell ref="A1739:A1741"/>
    <mergeCell ref="B1739:B1741"/>
    <mergeCell ref="A1742:A1743"/>
    <mergeCell ref="B1742:B1743"/>
    <mergeCell ref="A1707:A1710"/>
    <mergeCell ref="B1707:B1710"/>
    <mergeCell ref="A1711:A1713"/>
    <mergeCell ref="B1711:B1713"/>
    <mergeCell ref="A1714:A1717"/>
    <mergeCell ref="B1714:B1717"/>
    <mergeCell ref="A1718:A1721"/>
    <mergeCell ref="B1718:B1721"/>
    <mergeCell ref="A1722:A1724"/>
    <mergeCell ref="B1722:B1724"/>
    <mergeCell ref="A1677:A1682"/>
    <mergeCell ref="B1677:B1682"/>
    <mergeCell ref="A1683:A1688"/>
    <mergeCell ref="B1683:B1688"/>
    <mergeCell ref="A1690:A1693"/>
    <mergeCell ref="B1690:B1693"/>
    <mergeCell ref="A1700:A1703"/>
    <mergeCell ref="B1700:B1703"/>
    <mergeCell ref="A1704:A1706"/>
    <mergeCell ref="B1704:B1706"/>
    <mergeCell ref="A1645:A1651"/>
    <mergeCell ref="B1645:B1651"/>
    <mergeCell ref="A1652:A1659"/>
    <mergeCell ref="B1652:B1659"/>
    <mergeCell ref="A1660:A1667"/>
    <mergeCell ref="B1660:B1667"/>
    <mergeCell ref="A1668:A1670"/>
    <mergeCell ref="B1668:B1670"/>
    <mergeCell ref="A1671:A1676"/>
    <mergeCell ref="B1671:B1676"/>
    <mergeCell ref="A1611:A1617"/>
    <mergeCell ref="B1611:B1617"/>
    <mergeCell ref="A1618:A1622"/>
    <mergeCell ref="B1618:B1622"/>
    <mergeCell ref="A1623:A1630"/>
    <mergeCell ref="B1623:B1630"/>
    <mergeCell ref="A1631:A1638"/>
    <mergeCell ref="B1631:B1638"/>
    <mergeCell ref="A1639:A1644"/>
    <mergeCell ref="B1639:B1644"/>
    <mergeCell ref="A1577:A1582"/>
    <mergeCell ref="B1577:B1582"/>
    <mergeCell ref="A1583:A1589"/>
    <mergeCell ref="B1583:B1589"/>
    <mergeCell ref="A1590:A1595"/>
    <mergeCell ref="B1590:B1595"/>
    <mergeCell ref="A1596:A1602"/>
    <mergeCell ref="B1596:B1602"/>
    <mergeCell ref="A1603:A1610"/>
    <mergeCell ref="B1603:B1610"/>
    <mergeCell ref="A1542:A1546"/>
    <mergeCell ref="B1542:B1546"/>
    <mergeCell ref="A1547:A1551"/>
    <mergeCell ref="B1547:B1551"/>
    <mergeCell ref="A1552:A1559"/>
    <mergeCell ref="B1552:B1559"/>
    <mergeCell ref="A1560:A1567"/>
    <mergeCell ref="B1560:B1567"/>
    <mergeCell ref="A1568:A1576"/>
    <mergeCell ref="B1568:B1576"/>
    <mergeCell ref="A1511:A1516"/>
    <mergeCell ref="B1511:B1516"/>
    <mergeCell ref="A1517:A1521"/>
    <mergeCell ref="B1517:B1521"/>
    <mergeCell ref="A1522:A1529"/>
    <mergeCell ref="B1522:B1529"/>
    <mergeCell ref="A1530:A1536"/>
    <mergeCell ref="B1530:B1536"/>
    <mergeCell ref="A1537:A1541"/>
    <mergeCell ref="B1537:B1541"/>
    <mergeCell ref="A1473:A1478"/>
    <mergeCell ref="B1473:B1478"/>
    <mergeCell ref="A1479:A1485"/>
    <mergeCell ref="B1479:B1485"/>
    <mergeCell ref="A1486:A1494"/>
    <mergeCell ref="B1486:B1494"/>
    <mergeCell ref="A1495:A1502"/>
    <mergeCell ref="B1495:B1502"/>
    <mergeCell ref="A1503:A1510"/>
    <mergeCell ref="B1503:B1510"/>
    <mergeCell ref="A1447:A1449"/>
    <mergeCell ref="B1447:B1449"/>
    <mergeCell ref="A1450:A1453"/>
    <mergeCell ref="B1450:B1453"/>
    <mergeCell ref="A1454:A1461"/>
    <mergeCell ref="B1454:B1461"/>
    <mergeCell ref="A1462:A1466"/>
    <mergeCell ref="B1462:B1466"/>
    <mergeCell ref="A1467:A1472"/>
    <mergeCell ref="B1467:B1472"/>
    <mergeCell ref="A1430:A1431"/>
    <mergeCell ref="B1430:B1431"/>
    <mergeCell ref="A1435:A1436"/>
    <mergeCell ref="B1435:B1436"/>
    <mergeCell ref="A1437:A1439"/>
    <mergeCell ref="B1437:B1439"/>
    <mergeCell ref="A1440:A1443"/>
    <mergeCell ref="B1440:B1443"/>
    <mergeCell ref="A1444:A1446"/>
    <mergeCell ref="B1444:B1446"/>
    <mergeCell ref="A1413:A1414"/>
    <mergeCell ref="B1413:B1414"/>
    <mergeCell ref="A1416:A1418"/>
    <mergeCell ref="B1416:B1418"/>
    <mergeCell ref="A1423:A1425"/>
    <mergeCell ref="B1423:B1425"/>
    <mergeCell ref="A1426:A1427"/>
    <mergeCell ref="B1426:B1427"/>
    <mergeCell ref="A1428:A1429"/>
    <mergeCell ref="B1428:B1429"/>
    <mergeCell ref="A1393:A1395"/>
    <mergeCell ref="B1393:B1395"/>
    <mergeCell ref="A1398:A1400"/>
    <mergeCell ref="B1398:B1400"/>
    <mergeCell ref="A1404:A1406"/>
    <mergeCell ref="B1404:B1406"/>
    <mergeCell ref="A1407:A1409"/>
    <mergeCell ref="B1407:B1409"/>
    <mergeCell ref="A1410:A1412"/>
    <mergeCell ref="B1410:B1412"/>
    <mergeCell ref="A1376:A1378"/>
    <mergeCell ref="B1376:B1378"/>
    <mergeCell ref="A1379:A1381"/>
    <mergeCell ref="B1379:B1381"/>
    <mergeCell ref="A1382:A1384"/>
    <mergeCell ref="B1382:B1384"/>
    <mergeCell ref="A1385:A1388"/>
    <mergeCell ref="B1385:B1388"/>
    <mergeCell ref="A1390:A1392"/>
    <mergeCell ref="B1390:B1392"/>
    <mergeCell ref="A425:A427"/>
    <mergeCell ref="B425:B427"/>
    <mergeCell ref="A428:A432"/>
    <mergeCell ref="B428:B432"/>
    <mergeCell ref="A433:A436"/>
    <mergeCell ref="B433:B436"/>
    <mergeCell ref="A437:A440"/>
    <mergeCell ref="B437:B440"/>
    <mergeCell ref="A645:A648"/>
    <mergeCell ref="B645:B648"/>
    <mergeCell ref="A589:A593"/>
    <mergeCell ref="A594:A601"/>
    <mergeCell ref="A602:A608"/>
    <mergeCell ref="A609:A614"/>
    <mergeCell ref="A615:A621"/>
    <mergeCell ref="A627:A635"/>
    <mergeCell ref="A636:A644"/>
    <mergeCell ref="A622:A626"/>
    <mergeCell ref="A470:A472"/>
    <mergeCell ref="A473:A475"/>
    <mergeCell ref="A476:A479"/>
    <mergeCell ref="A483:A485"/>
    <mergeCell ref="B470:B472"/>
    <mergeCell ref="B473:B475"/>
    <mergeCell ref="A74:A78"/>
    <mergeCell ref="B74:B78"/>
    <mergeCell ref="A167:A173"/>
    <mergeCell ref="B167:B173"/>
    <mergeCell ref="A187:A194"/>
    <mergeCell ref="B187:B194"/>
    <mergeCell ref="A195:A201"/>
    <mergeCell ref="B195:B201"/>
    <mergeCell ref="A202:A206"/>
    <mergeCell ref="B202:B206"/>
    <mergeCell ref="B105:B107"/>
    <mergeCell ref="B108:B110"/>
    <mergeCell ref="B111:B113"/>
    <mergeCell ref="B96:B98"/>
    <mergeCell ref="B100:B101"/>
    <mergeCell ref="B102:B104"/>
    <mergeCell ref="B147:B149"/>
    <mergeCell ref="B151:B152"/>
    <mergeCell ref="B153:B154"/>
    <mergeCell ref="A130:A132"/>
    <mergeCell ref="B381:B386"/>
    <mergeCell ref="B375:B380"/>
    <mergeCell ref="B242:B247"/>
    <mergeCell ref="B350:B352"/>
    <mergeCell ref="B353:B358"/>
    <mergeCell ref="B248:B254"/>
    <mergeCell ref="B255:B260"/>
    <mergeCell ref="B261:B265"/>
    <mergeCell ref="B266:B272"/>
    <mergeCell ref="B273:B279"/>
    <mergeCell ref="B159:B160"/>
    <mergeCell ref="B164:B165"/>
    <mergeCell ref="A1:E1"/>
    <mergeCell ref="B34:B36"/>
    <mergeCell ref="B38:B40"/>
    <mergeCell ref="B41:B43"/>
    <mergeCell ref="B26:B28"/>
    <mergeCell ref="B29:B31"/>
    <mergeCell ref="B32:B33"/>
    <mergeCell ref="A4:A6"/>
    <mergeCell ref="A7:A9"/>
    <mergeCell ref="A10:A12"/>
    <mergeCell ref="A14:A16"/>
    <mergeCell ref="A19:A21"/>
    <mergeCell ref="A22:A24"/>
    <mergeCell ref="A26:A28"/>
    <mergeCell ref="A29:A31"/>
    <mergeCell ref="A32:A33"/>
    <mergeCell ref="B14:B16"/>
    <mergeCell ref="B19:B21"/>
    <mergeCell ref="B22:B24"/>
    <mergeCell ref="B4:B6"/>
    <mergeCell ref="B7:B9"/>
    <mergeCell ref="B10:B12"/>
    <mergeCell ref="A34:A36"/>
    <mergeCell ref="A38:A40"/>
    <mergeCell ref="A41:A43"/>
    <mergeCell ref="A45:A46"/>
    <mergeCell ref="A47:A48"/>
    <mergeCell ref="A50:A53"/>
    <mergeCell ref="A96:A98"/>
    <mergeCell ref="A100:A101"/>
    <mergeCell ref="A102:A104"/>
    <mergeCell ref="A105:A107"/>
    <mergeCell ref="A108:A110"/>
    <mergeCell ref="A80:A81"/>
    <mergeCell ref="A83:A85"/>
    <mergeCell ref="A86:A88"/>
    <mergeCell ref="A89:A91"/>
    <mergeCell ref="A93:A95"/>
    <mergeCell ref="B359:B367"/>
    <mergeCell ref="B72:B73"/>
    <mergeCell ref="B80:B81"/>
    <mergeCell ref="B83:B85"/>
    <mergeCell ref="B61:B63"/>
    <mergeCell ref="B67:B69"/>
    <mergeCell ref="B70:B71"/>
    <mergeCell ref="B45:B46"/>
    <mergeCell ref="B47:B48"/>
    <mergeCell ref="B55:B57"/>
    <mergeCell ref="B50:B53"/>
    <mergeCell ref="B221:B227"/>
    <mergeCell ref="B228:B234"/>
    <mergeCell ref="B235:B241"/>
    <mergeCell ref="B86:B88"/>
    <mergeCell ref="B89:B91"/>
    <mergeCell ref="B330:B338"/>
    <mergeCell ref="B339:B344"/>
    <mergeCell ref="A359:A367"/>
    <mergeCell ref="A368:A374"/>
    <mergeCell ref="B280:B287"/>
    <mergeCell ref="B288:B294"/>
    <mergeCell ref="B295:B301"/>
    <mergeCell ref="B302:B308"/>
    <mergeCell ref="B309:B315"/>
    <mergeCell ref="B316:B322"/>
    <mergeCell ref="B323:B329"/>
    <mergeCell ref="B207:B213"/>
    <mergeCell ref="B214:B220"/>
    <mergeCell ref="B387:B393"/>
    <mergeCell ref="A55:A57"/>
    <mergeCell ref="A61:A63"/>
    <mergeCell ref="A67:A69"/>
    <mergeCell ref="A70:A71"/>
    <mergeCell ref="A72:A73"/>
    <mergeCell ref="B93:B95"/>
    <mergeCell ref="B136:B138"/>
    <mergeCell ref="B139:B141"/>
    <mergeCell ref="B144:B146"/>
    <mergeCell ref="B127:B129"/>
    <mergeCell ref="B130:B132"/>
    <mergeCell ref="B133:B135"/>
    <mergeCell ref="B114:B116"/>
    <mergeCell ref="B117:B118"/>
    <mergeCell ref="B124:B126"/>
    <mergeCell ref="B174:B180"/>
    <mergeCell ref="B181:B186"/>
    <mergeCell ref="B155:B157"/>
    <mergeCell ref="A133:A135"/>
    <mergeCell ref="A136:A138"/>
    <mergeCell ref="A139:A141"/>
    <mergeCell ref="A144:A146"/>
    <mergeCell ref="A111:A113"/>
    <mergeCell ref="A114:A116"/>
    <mergeCell ref="A117:A118"/>
    <mergeCell ref="A124:A126"/>
    <mergeCell ref="A127:A129"/>
    <mergeCell ref="A147:A149"/>
    <mergeCell ref="A151:A152"/>
    <mergeCell ref="A153:A154"/>
    <mergeCell ref="A155:A157"/>
    <mergeCell ref="A159:A160"/>
    <mergeCell ref="A207:A213"/>
    <mergeCell ref="A214:A220"/>
    <mergeCell ref="A221:A227"/>
    <mergeCell ref="A451:A456"/>
    <mergeCell ref="B451:B456"/>
    <mergeCell ref="A457:A460"/>
    <mergeCell ref="B457:B460"/>
    <mergeCell ref="A381:A386"/>
    <mergeCell ref="A375:A380"/>
    <mergeCell ref="A387:A393"/>
    <mergeCell ref="A164:A165"/>
    <mergeCell ref="A174:A180"/>
    <mergeCell ref="A181:A186"/>
    <mergeCell ref="A242:A247"/>
    <mergeCell ref="A248:A254"/>
    <mergeCell ref="A235:A241"/>
    <mergeCell ref="A255:A260"/>
    <mergeCell ref="A261:A265"/>
    <mergeCell ref="A345:A349"/>
    <mergeCell ref="A350:A352"/>
    <mergeCell ref="A353:A358"/>
    <mergeCell ref="A266:A272"/>
    <mergeCell ref="A273:A279"/>
    <mergeCell ref="A280:A287"/>
    <mergeCell ref="A288:A294"/>
    <mergeCell ref="A295:A301"/>
    <mergeCell ref="A302:A308"/>
    <mergeCell ref="A309:A315"/>
    <mergeCell ref="A316:A322"/>
    <mergeCell ref="B368:B374"/>
    <mergeCell ref="B345:B349"/>
    <mergeCell ref="A228:A234"/>
    <mergeCell ref="A323:A329"/>
    <mergeCell ref="A330:A338"/>
    <mergeCell ref="A339:A344"/>
    <mergeCell ref="A394:A399"/>
    <mergeCell ref="A400:A405"/>
    <mergeCell ref="A406:A409"/>
    <mergeCell ref="B406:B409"/>
    <mergeCell ref="B394:B399"/>
    <mergeCell ref="B400:B405"/>
    <mergeCell ref="A410:A412"/>
    <mergeCell ref="B410:B412"/>
    <mergeCell ref="A413:A415"/>
    <mergeCell ref="B413:B415"/>
    <mergeCell ref="A416:A419"/>
    <mergeCell ref="B416:B419"/>
    <mergeCell ref="A420:A424"/>
    <mergeCell ref="B420:B424"/>
    <mergeCell ref="A441:A445"/>
    <mergeCell ref="B441:B445"/>
    <mergeCell ref="A446:A450"/>
    <mergeCell ref="B446:B450"/>
    <mergeCell ref="B489:B491"/>
    <mergeCell ref="B493:B494"/>
    <mergeCell ref="B498:B499"/>
    <mergeCell ref="B502:B505"/>
    <mergeCell ref="B506:B508"/>
    <mergeCell ref="A498:A499"/>
    <mergeCell ref="A502:A505"/>
    <mergeCell ref="A506:A508"/>
    <mergeCell ref="A461:A463"/>
    <mergeCell ref="B461:B463"/>
    <mergeCell ref="A464:A467"/>
    <mergeCell ref="B464:B467"/>
    <mergeCell ref="A575:A582"/>
    <mergeCell ref="A583:A588"/>
    <mergeCell ref="A542:A546"/>
    <mergeCell ref="A547:A555"/>
    <mergeCell ref="A556:A560"/>
    <mergeCell ref="A561:A567"/>
    <mergeCell ref="A568:A574"/>
    <mergeCell ref="A525:A528"/>
    <mergeCell ref="A529:A531"/>
    <mergeCell ref="A532:A535"/>
    <mergeCell ref="A536:A541"/>
    <mergeCell ref="A509:A512"/>
    <mergeCell ref="A513:A516"/>
    <mergeCell ref="A517:A519"/>
    <mergeCell ref="A520:A522"/>
    <mergeCell ref="A523:A524"/>
    <mergeCell ref="A489:A491"/>
    <mergeCell ref="A493:A494"/>
    <mergeCell ref="B476:B479"/>
    <mergeCell ref="B483:B485"/>
    <mergeCell ref="B575:B582"/>
    <mergeCell ref="B583:B588"/>
    <mergeCell ref="B589:B593"/>
    <mergeCell ref="B594:B601"/>
    <mergeCell ref="B602:B608"/>
    <mergeCell ref="B542:B546"/>
    <mergeCell ref="B547:B555"/>
    <mergeCell ref="B556:B560"/>
    <mergeCell ref="B561:B567"/>
    <mergeCell ref="B568:B574"/>
    <mergeCell ref="B525:B528"/>
    <mergeCell ref="B529:B531"/>
    <mergeCell ref="B532:B535"/>
    <mergeCell ref="B536:B541"/>
    <mergeCell ref="B509:B512"/>
    <mergeCell ref="B513:B516"/>
    <mergeCell ref="B517:B519"/>
    <mergeCell ref="B520:B522"/>
    <mergeCell ref="B523:B524"/>
    <mergeCell ref="A667:A671"/>
    <mergeCell ref="B667:B671"/>
    <mergeCell ref="B609:B614"/>
    <mergeCell ref="B615:B621"/>
    <mergeCell ref="B627:B635"/>
    <mergeCell ref="B636:B644"/>
    <mergeCell ref="A649:A651"/>
    <mergeCell ref="B649:B651"/>
    <mergeCell ref="A652:A654"/>
    <mergeCell ref="B652:B654"/>
    <mergeCell ref="A655:A657"/>
    <mergeCell ref="B655:B657"/>
    <mergeCell ref="B622:B626"/>
    <mergeCell ref="A672:A676"/>
    <mergeCell ref="B672:B676"/>
    <mergeCell ref="A677:A682"/>
    <mergeCell ref="B677:B682"/>
    <mergeCell ref="A658:A661"/>
    <mergeCell ref="B658:B661"/>
    <mergeCell ref="A662:A663"/>
    <mergeCell ref="B662:B663"/>
    <mergeCell ref="A664:A666"/>
    <mergeCell ref="B664:B666"/>
    <mergeCell ref="A683:A686"/>
    <mergeCell ref="B683:B686"/>
    <mergeCell ref="A687:A693"/>
    <mergeCell ref="B687:B693"/>
    <mergeCell ref="A694:A703"/>
    <mergeCell ref="B694:B703"/>
    <mergeCell ref="A704:A712"/>
    <mergeCell ref="B704:B712"/>
    <mergeCell ref="A713:A718"/>
    <mergeCell ref="B713:B718"/>
    <mergeCell ref="A719:A724"/>
    <mergeCell ref="B719:B724"/>
    <mergeCell ref="A725:A729"/>
    <mergeCell ref="B725:B729"/>
    <mergeCell ref="A730:A736"/>
    <mergeCell ref="B730:B736"/>
    <mergeCell ref="A737:A742"/>
    <mergeCell ref="B737:B742"/>
    <mergeCell ref="A743:A749"/>
    <mergeCell ref="B743:B749"/>
    <mergeCell ref="A750:A760"/>
    <mergeCell ref="B750:B760"/>
    <mergeCell ref="A761:A766"/>
    <mergeCell ref="B761:B766"/>
    <mergeCell ref="A767:A774"/>
    <mergeCell ref="B767:B774"/>
    <mergeCell ref="A775:A783"/>
    <mergeCell ref="B775:B783"/>
    <mergeCell ref="A784:A788"/>
    <mergeCell ref="B784:B788"/>
    <mergeCell ref="A789:A792"/>
    <mergeCell ref="B789:B792"/>
    <mergeCell ref="A796:A800"/>
    <mergeCell ref="B796:B800"/>
    <mergeCell ref="A801:A803"/>
    <mergeCell ref="B801:B803"/>
    <mergeCell ref="A804:A806"/>
    <mergeCell ref="B804:B806"/>
    <mergeCell ref="A807:A809"/>
    <mergeCell ref="B807:B809"/>
    <mergeCell ref="A810:A814"/>
    <mergeCell ref="B810:B814"/>
    <mergeCell ref="A815:A817"/>
    <mergeCell ref="B815:B817"/>
    <mergeCell ref="A818:A822"/>
    <mergeCell ref="B818:B822"/>
    <mergeCell ref="A834:A836"/>
    <mergeCell ref="B834:B836"/>
    <mergeCell ref="A837:A840"/>
    <mergeCell ref="B837:B840"/>
    <mergeCell ref="A841:A843"/>
    <mergeCell ref="B841:B843"/>
    <mergeCell ref="A844:A846"/>
    <mergeCell ref="B844:B846"/>
    <mergeCell ref="A847:A848"/>
    <mergeCell ref="B847:B848"/>
    <mergeCell ref="A849:A851"/>
    <mergeCell ref="B849:B851"/>
    <mergeCell ref="A852:A853"/>
    <mergeCell ref="B852:B853"/>
    <mergeCell ref="A854:A857"/>
    <mergeCell ref="B854:B857"/>
    <mergeCell ref="A858:A860"/>
    <mergeCell ref="B858:B860"/>
    <mergeCell ref="A861:A866"/>
    <mergeCell ref="B861:B866"/>
    <mergeCell ref="A867:A871"/>
    <mergeCell ref="B867:B871"/>
    <mergeCell ref="A875:A877"/>
    <mergeCell ref="B875:B877"/>
    <mergeCell ref="A879:A882"/>
    <mergeCell ref="B879:B882"/>
    <mergeCell ref="A883:A884"/>
    <mergeCell ref="B883:B884"/>
    <mergeCell ref="A885:A887"/>
    <mergeCell ref="B885:B887"/>
    <mergeCell ref="A888:A890"/>
    <mergeCell ref="B888:B890"/>
    <mergeCell ref="A891:A894"/>
    <mergeCell ref="B891:B894"/>
    <mergeCell ref="A896:A898"/>
    <mergeCell ref="B896:B898"/>
    <mergeCell ref="A899:A901"/>
    <mergeCell ref="B899:B901"/>
    <mergeCell ref="A902:A905"/>
    <mergeCell ref="B902:B905"/>
    <mergeCell ref="A906:A908"/>
    <mergeCell ref="B906:B908"/>
    <mergeCell ref="A909:A911"/>
    <mergeCell ref="B909:B911"/>
    <mergeCell ref="A912:A913"/>
    <mergeCell ref="B912:B913"/>
    <mergeCell ref="A914:A916"/>
    <mergeCell ref="B914:B916"/>
    <mergeCell ref="A917:A919"/>
    <mergeCell ref="B917:B919"/>
    <mergeCell ref="A920:A921"/>
    <mergeCell ref="B920:B921"/>
    <mergeCell ref="A924:A926"/>
    <mergeCell ref="B924:B926"/>
    <mergeCell ref="A929:A931"/>
    <mergeCell ref="B929:B931"/>
    <mergeCell ref="A932:A934"/>
    <mergeCell ref="B932:B934"/>
    <mergeCell ref="A938:A942"/>
    <mergeCell ref="B938:B942"/>
    <mergeCell ref="A943:A947"/>
    <mergeCell ref="B943:B947"/>
    <mergeCell ref="A948:A953"/>
    <mergeCell ref="B948:B953"/>
    <mergeCell ref="A954:A960"/>
    <mergeCell ref="B954:B960"/>
    <mergeCell ref="A961:A968"/>
    <mergeCell ref="B961:B968"/>
    <mergeCell ref="A969:A972"/>
    <mergeCell ref="B969:B972"/>
    <mergeCell ref="A973:A977"/>
    <mergeCell ref="B973:B977"/>
    <mergeCell ref="A978:A979"/>
    <mergeCell ref="B978:B979"/>
    <mergeCell ref="A980:A988"/>
    <mergeCell ref="B980:B988"/>
    <mergeCell ref="A989:A995"/>
    <mergeCell ref="B989:B995"/>
    <mergeCell ref="A996:A1002"/>
    <mergeCell ref="B996:B1002"/>
    <mergeCell ref="A1003:A1009"/>
    <mergeCell ref="B1003:B1009"/>
    <mergeCell ref="A1010:A1016"/>
    <mergeCell ref="B1010:B1016"/>
    <mergeCell ref="A1017:A1022"/>
    <mergeCell ref="B1017:B1022"/>
    <mergeCell ref="A1023:A1029"/>
    <mergeCell ref="B1023:B1029"/>
    <mergeCell ref="A1030:A1035"/>
    <mergeCell ref="B1030:B1035"/>
    <mergeCell ref="A1036:A1042"/>
    <mergeCell ref="B1036:B1042"/>
    <mergeCell ref="A1043:A1050"/>
    <mergeCell ref="B1043:B1050"/>
    <mergeCell ref="A1051:A1053"/>
    <mergeCell ref="B1051:B1053"/>
    <mergeCell ref="A1055:A1057"/>
    <mergeCell ref="B1055:B1057"/>
    <mergeCell ref="A1058:A1061"/>
    <mergeCell ref="B1058:B1061"/>
    <mergeCell ref="A1063:A1065"/>
    <mergeCell ref="B1063:B1065"/>
    <mergeCell ref="A1066:A1068"/>
    <mergeCell ref="B1066:B1068"/>
    <mergeCell ref="A1069:A1071"/>
    <mergeCell ref="B1069:B1071"/>
    <mergeCell ref="A1072:A1074"/>
    <mergeCell ref="B1072:B1074"/>
    <mergeCell ref="A1077:A1079"/>
    <mergeCell ref="B1077:B1079"/>
    <mergeCell ref="A1080:A1083"/>
    <mergeCell ref="B1080:B1083"/>
    <mergeCell ref="A1084:A1086"/>
    <mergeCell ref="B1084:B1086"/>
    <mergeCell ref="A1087:A1089"/>
    <mergeCell ref="B1087:B1089"/>
    <mergeCell ref="A1090:A1092"/>
    <mergeCell ref="B1090:B1092"/>
    <mergeCell ref="A1093:A1095"/>
    <mergeCell ref="B1093:B1095"/>
    <mergeCell ref="A1096:A1098"/>
    <mergeCell ref="B1096:B1098"/>
    <mergeCell ref="A1100:A1102"/>
    <mergeCell ref="B1100:B1102"/>
    <mergeCell ref="A1103:A1105"/>
    <mergeCell ref="B1103:B1105"/>
    <mergeCell ref="A1107:A1108"/>
    <mergeCell ref="B1107:B1108"/>
    <mergeCell ref="A1110:A1112"/>
    <mergeCell ref="B1110:B1112"/>
    <mergeCell ref="A1114:A1115"/>
    <mergeCell ref="B1114:B1115"/>
    <mergeCell ref="A1116:A1117"/>
    <mergeCell ref="B1116:B1117"/>
    <mergeCell ref="A1118:A1120"/>
    <mergeCell ref="B1118:B1120"/>
    <mergeCell ref="A1121:A1123"/>
    <mergeCell ref="B1121:B1123"/>
    <mergeCell ref="A1124:A1126"/>
    <mergeCell ref="B1124:B1126"/>
    <mergeCell ref="A1127:A1129"/>
    <mergeCell ref="B1127:B1129"/>
    <mergeCell ref="A1130:A1134"/>
    <mergeCell ref="B1130:B1134"/>
    <mergeCell ref="A1135:A1139"/>
    <mergeCell ref="B1135:B1139"/>
    <mergeCell ref="A1140:A1143"/>
    <mergeCell ref="B1140:B1143"/>
    <mergeCell ref="A1144:A1147"/>
    <mergeCell ref="B1144:B1147"/>
    <mergeCell ref="A1148:A1151"/>
    <mergeCell ref="B1148:B1151"/>
    <mergeCell ref="A1152:A1155"/>
    <mergeCell ref="B1152:B1155"/>
    <mergeCell ref="A1156:A1159"/>
    <mergeCell ref="B1156:B1159"/>
    <mergeCell ref="A1160:A1165"/>
    <mergeCell ref="B1160:B1165"/>
    <mergeCell ref="A1166:A1171"/>
    <mergeCell ref="B1166:B1171"/>
    <mergeCell ref="A1172:A1178"/>
    <mergeCell ref="B1172:B1178"/>
    <mergeCell ref="A1179:A1185"/>
    <mergeCell ref="B1179:B1185"/>
    <mergeCell ref="A1186:A1195"/>
    <mergeCell ref="B1186:B1195"/>
    <mergeCell ref="A1196:A1202"/>
    <mergeCell ref="B1196:B1202"/>
    <mergeCell ref="A1203:A1209"/>
    <mergeCell ref="B1203:B1209"/>
    <mergeCell ref="A1210:A1217"/>
    <mergeCell ref="B1210:B1217"/>
    <mergeCell ref="A1218:A1228"/>
    <mergeCell ref="B1218:B1228"/>
    <mergeCell ref="A1229:A1236"/>
    <mergeCell ref="B1229:B1236"/>
    <mergeCell ref="A1237:A1240"/>
    <mergeCell ref="B1237:B1240"/>
    <mergeCell ref="A1241:A1244"/>
    <mergeCell ref="B1241:B1244"/>
    <mergeCell ref="A1245:A1247"/>
    <mergeCell ref="B1245:B1247"/>
    <mergeCell ref="A1248:A1250"/>
    <mergeCell ref="B1248:B1250"/>
    <mergeCell ref="A1251:A1252"/>
    <mergeCell ref="B1251:B1252"/>
    <mergeCell ref="A1253:A1256"/>
    <mergeCell ref="B1253:B1256"/>
    <mergeCell ref="A1257:A1261"/>
    <mergeCell ref="B1257:B1261"/>
    <mergeCell ref="A1262:A1265"/>
    <mergeCell ref="B1262:B1265"/>
    <mergeCell ref="A1266:A1268"/>
    <mergeCell ref="B1266:B1268"/>
    <mergeCell ref="A1269:A1271"/>
    <mergeCell ref="B1269:B1271"/>
    <mergeCell ref="A1272:A1274"/>
    <mergeCell ref="B1272:B1274"/>
    <mergeCell ref="A1275:A1277"/>
    <mergeCell ref="B1275:B1277"/>
    <mergeCell ref="A1278:A1281"/>
    <mergeCell ref="B1278:B1281"/>
    <mergeCell ref="A1282:A1284"/>
    <mergeCell ref="B1282:B1284"/>
    <mergeCell ref="A1285:A1287"/>
    <mergeCell ref="B1285:B1287"/>
    <mergeCell ref="A1360:A1361"/>
    <mergeCell ref="B1360:B1361"/>
    <mergeCell ref="A1288:A1290"/>
    <mergeCell ref="B1288:B1290"/>
    <mergeCell ref="A1291:A1293"/>
    <mergeCell ref="B1291:B1293"/>
    <mergeCell ref="A1294:A1298"/>
    <mergeCell ref="B1294:B1298"/>
    <mergeCell ref="A1299:A1300"/>
    <mergeCell ref="B1299:B1300"/>
    <mergeCell ref="A1301:A1302"/>
    <mergeCell ref="B1301:B1302"/>
    <mergeCell ref="A1303:A1306"/>
    <mergeCell ref="B1303:B1306"/>
    <mergeCell ref="A1307:A1309"/>
    <mergeCell ref="B1307:B1309"/>
    <mergeCell ref="A1310:A1312"/>
    <mergeCell ref="B1310:B1312"/>
    <mergeCell ref="A1314:A1315"/>
    <mergeCell ref="B1314:B1315"/>
    <mergeCell ref="A1362:A1364"/>
    <mergeCell ref="B1362:B1364"/>
    <mergeCell ref="A1365:A1368"/>
    <mergeCell ref="B1365:B1368"/>
    <mergeCell ref="A1369:A1375"/>
    <mergeCell ref="B1369:B1375"/>
    <mergeCell ref="A1342:A1347"/>
    <mergeCell ref="B1342:B1347"/>
    <mergeCell ref="A1348:A1350"/>
    <mergeCell ref="B1348:B1350"/>
    <mergeCell ref="A1351:A1353"/>
    <mergeCell ref="B1351:B1353"/>
    <mergeCell ref="A1354:A1355"/>
    <mergeCell ref="B1354:B1355"/>
    <mergeCell ref="A1356:A1359"/>
    <mergeCell ref="B1356:B1359"/>
    <mergeCell ref="A1316:A1317"/>
    <mergeCell ref="B1316:B1317"/>
    <mergeCell ref="A1318:A1320"/>
    <mergeCell ref="B1318:B1320"/>
    <mergeCell ref="A1321:A1324"/>
    <mergeCell ref="B1321:B1324"/>
    <mergeCell ref="A1325:A1327"/>
    <mergeCell ref="B1325:B1327"/>
    <mergeCell ref="A1328:A1332"/>
    <mergeCell ref="B1328:B1332"/>
    <mergeCell ref="A1333:A1337"/>
    <mergeCell ref="B1333:B1337"/>
    <mergeCell ref="A1338:A1339"/>
    <mergeCell ref="B1338:B1339"/>
    <mergeCell ref="A1340:A1341"/>
    <mergeCell ref="B1340:B1341"/>
  </mergeCells>
  <pageMargins left="0.7" right="0.7" top="0.75" bottom="0.75" header="0.3" footer="0.3"/>
  <pageSetup paperSize="9" orientation="portrait" horizontalDpi="180" verticalDpi="18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за 2022 год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2023-05-17T11:02:33Z</dcterms:modified>
</cp:coreProperties>
</file>